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b26\Dropbox\ECA\Updated Data\Raw\Data2_Aug2019\"/>
    </mc:Choice>
  </mc:AlternateContent>
  <bookViews>
    <workbookView xWindow="-108" yWindow="-108" windowWidth="19416" windowHeight="11016" tabRatio="803" activeTab="1"/>
  </bookViews>
  <sheets>
    <sheet name="Source" sheetId="11" r:id="rId1"/>
    <sheet name="Intra African BITs" sheetId="1" r:id="rId2"/>
    <sheet name="Intra CENSAD" sheetId="2" r:id="rId3"/>
    <sheet name="Intra COMESAJul2018" sheetId="12" r:id="rId4"/>
    <sheet name="Intra EAC_Corrected" sheetId="10" r:id="rId5"/>
    <sheet name="Intra ECCAS" sheetId="5" r:id="rId6"/>
    <sheet name="Intra ECOWAS" sheetId="6" r:id="rId7"/>
    <sheet name="Intra IGAD" sheetId="7" r:id="rId8"/>
    <sheet name="Intra SADC" sheetId="8" r:id="rId9"/>
    <sheet name="Intra AMU" sheetId="9" r:id="rId10"/>
    <sheet name="Sheet1" sheetId="13" r:id="rId1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7" i="8" l="1"/>
  <c r="R3" i="8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2" i="8"/>
  <c r="T17" i="8"/>
  <c r="T12" i="8"/>
  <c r="U16" i="8"/>
  <c r="T9" i="8"/>
  <c r="U3" i="8"/>
  <c r="T10" i="8"/>
  <c r="U17" i="8"/>
  <c r="V13" i="8"/>
  <c r="V15" i="8"/>
  <c r="V10" i="8"/>
  <c r="U5" i="8"/>
  <c r="V11" i="8"/>
  <c r="V3" i="8"/>
  <c r="U4" i="8"/>
  <c r="T3" i="8"/>
  <c r="T11" i="8"/>
  <c r="U7" i="8"/>
  <c r="T14" i="8"/>
  <c r="T4" i="8"/>
  <c r="U6" i="8"/>
  <c r="V4" i="8"/>
  <c r="V12" i="8"/>
  <c r="U9" i="8"/>
  <c r="T16" i="8"/>
  <c r="V5" i="8"/>
  <c r="U8" i="8"/>
  <c r="T5" i="8"/>
  <c r="T13" i="8"/>
  <c r="U11" i="8"/>
  <c r="V2" i="8"/>
  <c r="T6" i="8"/>
  <c r="U10" i="8"/>
  <c r="V6" i="8"/>
  <c r="V14" i="8"/>
  <c r="U13" i="8"/>
  <c r="U2" i="8"/>
  <c r="V7" i="8"/>
  <c r="U12" i="8"/>
  <c r="T7" i="8"/>
  <c r="T15" i="8"/>
  <c r="U15" i="8"/>
  <c r="T2" i="8"/>
  <c r="V17" i="8"/>
  <c r="V9" i="8"/>
  <c r="U14" i="8"/>
  <c r="V8" i="8"/>
  <c r="V16" i="8"/>
  <c r="T8" i="8"/>
  <c r="S17" i="8" l="1"/>
  <c r="S16" i="8"/>
  <c r="S14" i="8"/>
  <c r="S12" i="8"/>
  <c r="S10" i="8"/>
  <c r="S8" i="8"/>
  <c r="S6" i="8"/>
  <c r="S4" i="8"/>
  <c r="S5" i="8"/>
  <c r="S13" i="8"/>
  <c r="S9" i="8"/>
  <c r="S15" i="8"/>
  <c r="S11" i="8"/>
  <c r="S7" i="8"/>
  <c r="S3" i="8"/>
  <c r="Y3" i="12"/>
  <c r="Y4" i="12"/>
  <c r="Y5" i="12"/>
  <c r="Y6" i="12"/>
  <c r="Y7" i="12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J3" i="9"/>
  <c r="I4" i="9"/>
  <c r="K4" i="9"/>
  <c r="I3" i="9"/>
  <c r="K5" i="9"/>
  <c r="J4" i="9"/>
  <c r="I6" i="9"/>
  <c r="I5" i="9"/>
  <c r="K3" i="9"/>
  <c r="J6" i="9"/>
  <c r="J5" i="9"/>
  <c r="K6" i="9"/>
  <c r="G3" i="9" l="1"/>
  <c r="G4" i="9"/>
  <c r="G5" i="9"/>
  <c r="G6" i="9"/>
  <c r="G2" i="9"/>
  <c r="K2" i="9"/>
  <c r="J2" i="9"/>
  <c r="I2" i="9"/>
  <c r="H5" i="9" l="1"/>
  <c r="H3" i="9"/>
  <c r="H4" i="9"/>
  <c r="H6" i="9"/>
  <c r="H2" i="9"/>
  <c r="S2" i="8"/>
  <c r="W17" i="8" s="1"/>
  <c r="Q3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2" i="6"/>
  <c r="P3" i="5"/>
  <c r="P4" i="5"/>
  <c r="P5" i="5"/>
  <c r="P6" i="5"/>
  <c r="P7" i="5"/>
  <c r="P8" i="5"/>
  <c r="P9" i="5"/>
  <c r="P10" i="5"/>
  <c r="P11" i="5"/>
  <c r="P12" i="5"/>
  <c r="P2" i="5"/>
  <c r="N6" i="7"/>
  <c r="S11" i="6"/>
  <c r="M8" i="7"/>
  <c r="S9" i="6"/>
  <c r="T16" i="6"/>
  <c r="R7" i="5"/>
  <c r="S14" i="6"/>
  <c r="U8" i="6"/>
  <c r="R3" i="5"/>
  <c r="U7" i="6"/>
  <c r="S4" i="5"/>
  <c r="O5" i="7"/>
  <c r="N3" i="7"/>
  <c r="T9" i="6"/>
  <c r="T14" i="6"/>
  <c r="O6" i="7"/>
  <c r="R8" i="5"/>
  <c r="N8" i="7"/>
  <c r="R5" i="5"/>
  <c r="U11" i="6"/>
  <c r="R10" i="5"/>
  <c r="M7" i="7"/>
  <c r="T3" i="6"/>
  <c r="T15" i="6"/>
  <c r="T10" i="6"/>
  <c r="S5" i="6"/>
  <c r="T11" i="5"/>
  <c r="T2" i="5"/>
  <c r="S3" i="5"/>
  <c r="O4" i="7"/>
  <c r="U6" i="6"/>
  <c r="U4" i="6"/>
  <c r="T8" i="5"/>
  <c r="T4" i="5"/>
  <c r="T6" i="6"/>
  <c r="S11" i="5"/>
  <c r="T4" i="6"/>
  <c r="T13" i="6"/>
  <c r="T5" i="5"/>
  <c r="M6" i="7"/>
  <c r="R2" i="5"/>
  <c r="U10" i="6"/>
  <c r="S6" i="5"/>
  <c r="M5" i="7"/>
  <c r="S12" i="5"/>
  <c r="S16" i="6"/>
  <c r="U15" i="6"/>
  <c r="S2" i="6"/>
  <c r="R11" i="5"/>
  <c r="S2" i="5"/>
  <c r="T3" i="5"/>
  <c r="R12" i="5"/>
  <c r="T6" i="5"/>
  <c r="O9" i="7"/>
  <c r="R9" i="5"/>
  <c r="S12" i="6"/>
  <c r="U14" i="6"/>
  <c r="S7" i="6"/>
  <c r="O8" i="7"/>
  <c r="S7" i="5"/>
  <c r="R6" i="5"/>
  <c r="S3" i="6"/>
  <c r="U2" i="6"/>
  <c r="T7" i="6"/>
  <c r="S8" i="6"/>
  <c r="M2" i="7"/>
  <c r="U9" i="6"/>
  <c r="N2" i="7"/>
  <c r="M3" i="7"/>
  <c r="R4" i="5"/>
  <c r="O7" i="7"/>
  <c r="S13" i="6"/>
  <c r="T7" i="5"/>
  <c r="S8" i="5"/>
  <c r="M9" i="7"/>
  <c r="M4" i="7"/>
  <c r="U16" i="6"/>
  <c r="S5" i="5"/>
  <c r="O2" i="7"/>
  <c r="T12" i="5"/>
  <c r="U12" i="6"/>
  <c r="T5" i="6"/>
  <c r="S10" i="6"/>
  <c r="N7" i="7"/>
  <c r="N9" i="7"/>
  <c r="T12" i="6"/>
  <c r="N4" i="7"/>
  <c r="S15" i="6"/>
  <c r="S10" i="5"/>
  <c r="U13" i="6"/>
  <c r="S6" i="6"/>
  <c r="S4" i="6"/>
  <c r="T2" i="6"/>
  <c r="T8" i="6"/>
  <c r="T11" i="6"/>
  <c r="T9" i="5"/>
  <c r="T10" i="5"/>
  <c r="S9" i="5"/>
  <c r="U5" i="6"/>
  <c r="O3" i="7"/>
  <c r="N5" i="7"/>
  <c r="U3" i="6"/>
  <c r="W2" i="8" l="1"/>
  <c r="W8" i="8"/>
  <c r="W4" i="8"/>
  <c r="W5" i="8"/>
  <c r="W14" i="8"/>
  <c r="W11" i="8"/>
  <c r="W12" i="8"/>
  <c r="W3" i="8"/>
  <c r="W7" i="8"/>
  <c r="W10" i="8"/>
  <c r="W13" i="8"/>
  <c r="W9" i="8"/>
  <c r="W15" i="8"/>
  <c r="W16" i="8"/>
  <c r="W6" i="8"/>
  <c r="L3" i="9"/>
  <c r="L6" i="9"/>
  <c r="L4" i="9"/>
  <c r="L5" i="9"/>
  <c r="L2" i="9"/>
  <c r="R16" i="6"/>
  <c r="R14" i="6"/>
  <c r="R12" i="6"/>
  <c r="R10" i="6"/>
  <c r="R8" i="6"/>
  <c r="R6" i="6"/>
  <c r="R4" i="6"/>
  <c r="R5" i="6"/>
  <c r="R13" i="6"/>
  <c r="R9" i="6"/>
  <c r="R15" i="6"/>
  <c r="R11" i="6"/>
  <c r="R7" i="6"/>
  <c r="R3" i="6"/>
  <c r="R2" i="6"/>
  <c r="Q2" i="5"/>
  <c r="Q4" i="5"/>
  <c r="Q6" i="5"/>
  <c r="Q8" i="5"/>
  <c r="Q10" i="5"/>
  <c r="Q12" i="5"/>
  <c r="Q3" i="5"/>
  <c r="Q5" i="5"/>
  <c r="Q7" i="5"/>
  <c r="Q9" i="5"/>
  <c r="Q11" i="5"/>
  <c r="V11" i="6" l="1"/>
  <c r="V10" i="6"/>
  <c r="V6" i="6"/>
  <c r="V5" i="6"/>
  <c r="V15" i="6"/>
  <c r="V4" i="6"/>
  <c r="V12" i="6"/>
  <c r="V3" i="6"/>
  <c r="V9" i="6"/>
  <c r="V14" i="6"/>
  <c r="V7" i="6"/>
  <c r="V13" i="6"/>
  <c r="V8" i="6"/>
  <c r="V16" i="6"/>
  <c r="V2" i="6"/>
  <c r="H3" i="10" l="1"/>
  <c r="H4" i="10"/>
  <c r="H5" i="10"/>
  <c r="H6" i="10"/>
  <c r="H7" i="10"/>
  <c r="H2" i="10"/>
  <c r="L6" i="10"/>
  <c r="J7" i="10"/>
  <c r="K2" i="10"/>
  <c r="K6" i="10"/>
  <c r="L2" i="10"/>
  <c r="J2" i="10"/>
  <c r="L3" i="10"/>
  <c r="L4" i="10"/>
  <c r="J5" i="10"/>
  <c r="J3" i="10"/>
  <c r="K4" i="10"/>
  <c r="L5" i="10"/>
  <c r="I2" i="10" l="1"/>
  <c r="I4" i="10"/>
  <c r="I6" i="10"/>
  <c r="Y2" i="12"/>
  <c r="X3" i="12"/>
  <c r="X4" i="12"/>
  <c r="X5" i="12"/>
  <c r="X6" i="12"/>
  <c r="X7" i="12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" i="12"/>
  <c r="AG2" i="2"/>
  <c r="AH2" i="2"/>
  <c r="AG3" i="2" l="1"/>
  <c r="AH3" i="2"/>
  <c r="AK8" i="2"/>
  <c r="AL27" i="2"/>
  <c r="AA18" i="12"/>
  <c r="AA11" i="12"/>
  <c r="AB19" i="12"/>
  <c r="AL2" i="2"/>
  <c r="AL5" i="2"/>
  <c r="AK20" i="2"/>
  <c r="AL19" i="2"/>
  <c r="AA6" i="12"/>
  <c r="K5" i="10"/>
  <c r="K7" i="10"/>
  <c r="AL25" i="2"/>
  <c r="AB13" i="12"/>
  <c r="AK17" i="2"/>
  <c r="AL16" i="2"/>
  <c r="AL14" i="2"/>
  <c r="AK11" i="2"/>
  <c r="AJ30" i="2"/>
  <c r="AJ2" i="2"/>
  <c r="AL10" i="2"/>
  <c r="AC16" i="12"/>
  <c r="AC17" i="12"/>
  <c r="AB2" i="12"/>
  <c r="AA9" i="12"/>
  <c r="AL11" i="2"/>
  <c r="AB14" i="12"/>
  <c r="AJ24" i="2"/>
  <c r="AB15" i="12"/>
  <c r="AA2" i="12"/>
  <c r="K3" i="10"/>
  <c r="AA14" i="12"/>
  <c r="AJ27" i="2"/>
  <c r="AK15" i="2"/>
  <c r="AB10" i="12"/>
  <c r="AC22" i="12"/>
  <c r="AJ25" i="2"/>
  <c r="AC18" i="12"/>
  <c r="AK28" i="2"/>
  <c r="AB11" i="12"/>
  <c r="AB7" i="12"/>
  <c r="AB5" i="12"/>
  <c r="AC12" i="12"/>
  <c r="AB8" i="12"/>
  <c r="AC3" i="12"/>
  <c r="AK6" i="2"/>
  <c r="AC14" i="12"/>
  <c r="AL15" i="2"/>
  <c r="AK12" i="2"/>
  <c r="AK29" i="2"/>
  <c r="AJ19" i="2"/>
  <c r="AL21" i="2"/>
  <c r="AJ16" i="2"/>
  <c r="AK2" i="2"/>
  <c r="AB9" i="12"/>
  <c r="AK16" i="2"/>
  <c r="AB17" i="12"/>
  <c r="AA21" i="12"/>
  <c r="J6" i="10"/>
  <c r="AB22" i="12"/>
  <c r="AK25" i="2"/>
  <c r="AB12" i="12"/>
  <c r="AA4" i="12"/>
  <c r="AL30" i="2"/>
  <c r="AJ8" i="2"/>
  <c r="AB18" i="12"/>
  <c r="AL17" i="2"/>
  <c r="AJ7" i="2"/>
  <c r="AC9" i="12"/>
  <c r="AA5" i="12"/>
  <c r="AA20" i="12"/>
  <c r="AL20" i="2"/>
  <c r="AL3" i="2"/>
  <c r="AK4" i="2"/>
  <c r="AK13" i="2"/>
  <c r="AL7" i="2"/>
  <c r="AJ3" i="2"/>
  <c r="AB20" i="12"/>
  <c r="AK10" i="2"/>
  <c r="J4" i="10"/>
  <c r="AJ4" i="2"/>
  <c r="AK5" i="2"/>
  <c r="AC8" i="12"/>
  <c r="AA17" i="12"/>
  <c r="AA15" i="12"/>
  <c r="AJ12" i="2"/>
  <c r="AL18" i="2"/>
  <c r="AK18" i="2"/>
  <c r="AK7" i="2"/>
  <c r="AJ17" i="2"/>
  <c r="AJ9" i="2"/>
  <c r="AJ26" i="2"/>
  <c r="AC11" i="12"/>
  <c r="AJ11" i="2"/>
  <c r="AL4" i="2"/>
  <c r="AK24" i="2"/>
  <c r="AJ18" i="2"/>
  <c r="AC4" i="12"/>
  <c r="AC20" i="12"/>
  <c r="AA10" i="12"/>
  <c r="AK3" i="2"/>
  <c r="L7" i="10"/>
  <c r="AC19" i="12"/>
  <c r="AJ23" i="2"/>
  <c r="AK9" i="2"/>
  <c r="AC7" i="12"/>
  <c r="AL24" i="2"/>
  <c r="AJ6" i="2"/>
  <c r="AC10" i="12"/>
  <c r="AC15" i="12"/>
  <c r="AL12" i="2"/>
  <c r="AL26" i="2"/>
  <c r="AA19" i="12"/>
  <c r="AK30" i="2"/>
  <c r="AK21" i="2"/>
  <c r="AB4" i="12"/>
  <c r="AJ20" i="2"/>
  <c r="AC6" i="12"/>
  <c r="AK22" i="2"/>
  <c r="AA22" i="12"/>
  <c r="AL6" i="2"/>
  <c r="AC5" i="12"/>
  <c r="AB6" i="12"/>
  <c r="AL23" i="2"/>
  <c r="AK19" i="2"/>
  <c r="AA12" i="12"/>
  <c r="AC2" i="12"/>
  <c r="AK14" i="2"/>
  <c r="AA13" i="12"/>
  <c r="AB21" i="12"/>
  <c r="AL22" i="2"/>
  <c r="AC21" i="12"/>
  <c r="AJ5" i="2"/>
  <c r="AA7" i="12"/>
  <c r="AJ28" i="2"/>
  <c r="AA16" i="12"/>
  <c r="AL29" i="2"/>
  <c r="AL28" i="2"/>
  <c r="AJ13" i="2"/>
  <c r="AB3" i="12"/>
  <c r="AJ14" i="2"/>
  <c r="AL8" i="2"/>
  <c r="AJ29" i="2"/>
  <c r="AL13" i="2"/>
  <c r="AJ10" i="2"/>
  <c r="AK26" i="2"/>
  <c r="AJ15" i="2"/>
  <c r="AA8" i="12"/>
  <c r="AJ21" i="2"/>
  <c r="AK23" i="2"/>
  <c r="AB16" i="12"/>
  <c r="AA3" i="12"/>
  <c r="AL9" i="2"/>
  <c r="AC13" i="12"/>
  <c r="AJ22" i="2"/>
  <c r="AK27" i="2"/>
  <c r="Z4" i="12" l="1"/>
  <c r="I5" i="10"/>
  <c r="Z9" i="12"/>
  <c r="Z11" i="12"/>
  <c r="I7" i="10"/>
  <c r="Z5" i="12"/>
  <c r="AI3" i="2"/>
  <c r="Z3" i="12"/>
  <c r="Z6" i="12"/>
  <c r="Z16" i="12"/>
  <c r="Z20" i="12"/>
  <c r="Z22" i="12"/>
  <c r="I3" i="10"/>
  <c r="Z10" i="12"/>
  <c r="Z18" i="12"/>
  <c r="Z14" i="12"/>
  <c r="AI2" i="2"/>
  <c r="Z17" i="12"/>
  <c r="Z2" i="12"/>
  <c r="Z13" i="12"/>
  <c r="Z7" i="12"/>
  <c r="Z8" i="12"/>
  <c r="Z19" i="12"/>
  <c r="Z15" i="12"/>
  <c r="Z12" i="12"/>
  <c r="Z21" i="12"/>
  <c r="AG4" i="2"/>
  <c r="AH4" i="2"/>
  <c r="AI4" i="2" s="1"/>
  <c r="AD19" i="12" l="1"/>
  <c r="AD14" i="12"/>
  <c r="AD8" i="12"/>
  <c r="AD22" i="12"/>
  <c r="AD11" i="12"/>
  <c r="AD18" i="12"/>
  <c r="AD9" i="12"/>
  <c r="AD15" i="12"/>
  <c r="AD7" i="12"/>
  <c r="AD10" i="12"/>
  <c r="AD17" i="12"/>
  <c r="AD16" i="12"/>
  <c r="AD4" i="12"/>
  <c r="AD12" i="12"/>
  <c r="AD3" i="12"/>
  <c r="AD2" i="12"/>
  <c r="AD20" i="12"/>
  <c r="AD6" i="12"/>
  <c r="AD5" i="12"/>
  <c r="AD13" i="12"/>
  <c r="AD21" i="12"/>
  <c r="AG5" i="2"/>
  <c r="AH5" i="2"/>
  <c r="AI5" i="2" s="1"/>
  <c r="AG6" i="2" l="1"/>
  <c r="AH6" i="2"/>
  <c r="AI6" i="2" s="1"/>
  <c r="AG7" i="2" l="1"/>
  <c r="AH7" i="2"/>
  <c r="AI7" i="2" s="1"/>
  <c r="AG8" i="2" l="1"/>
  <c r="AH8" i="2"/>
  <c r="AI8" i="2" s="1"/>
  <c r="AG9" i="2" l="1"/>
  <c r="AH9" i="2"/>
  <c r="AI9" i="2" s="1"/>
  <c r="AG10" i="2" l="1"/>
  <c r="AH10" i="2"/>
  <c r="AI10" i="2" s="1"/>
  <c r="AG11" i="2" l="1"/>
  <c r="AH11" i="2"/>
  <c r="AI11" i="2" s="1"/>
  <c r="AG12" i="2" l="1"/>
  <c r="AH12" i="2"/>
  <c r="AI12" i="2" s="1"/>
  <c r="AG13" i="2" l="1"/>
  <c r="AH13" i="2"/>
  <c r="AI13" i="2" s="1"/>
  <c r="AG14" i="2" l="1"/>
  <c r="AH14" i="2"/>
  <c r="AI14" i="2" s="1"/>
  <c r="AG15" i="2" l="1"/>
  <c r="AH15" i="2"/>
  <c r="AI15" i="2" s="1"/>
  <c r="AG16" i="2" l="1"/>
  <c r="AH16" i="2"/>
  <c r="AI16" i="2" s="1"/>
  <c r="AG17" i="2" l="1"/>
  <c r="AH17" i="2"/>
  <c r="AI17" i="2" s="1"/>
  <c r="AG18" i="2" l="1"/>
  <c r="AH18" i="2"/>
  <c r="AI18" i="2" s="1"/>
  <c r="AG19" i="2" l="1"/>
  <c r="AH19" i="2"/>
  <c r="AI19" i="2" s="1"/>
  <c r="AG20" i="2" l="1"/>
  <c r="AH20" i="2"/>
  <c r="AI20" i="2" s="1"/>
  <c r="AG21" i="2" l="1"/>
  <c r="AH21" i="2"/>
  <c r="AI21" i="2" s="1"/>
  <c r="AG22" i="2" l="1"/>
  <c r="AH22" i="2"/>
  <c r="AI22" i="2" s="1"/>
  <c r="AG23" i="2" l="1"/>
  <c r="AH23" i="2"/>
  <c r="AI23" i="2" s="1"/>
  <c r="AG24" i="2" l="1"/>
  <c r="AH24" i="2"/>
  <c r="AI24" i="2" s="1"/>
  <c r="AG25" i="2" l="1"/>
  <c r="AH25" i="2"/>
  <c r="AI25" i="2" s="1"/>
  <c r="AG26" i="2" l="1"/>
  <c r="AH26" i="2"/>
  <c r="AI26" i="2" s="1"/>
  <c r="AG27" i="2" l="1"/>
  <c r="AH27" i="2"/>
  <c r="AI27" i="2" s="1"/>
  <c r="AG28" i="2" l="1"/>
  <c r="AH28" i="2"/>
  <c r="AI28" i="2" s="1"/>
  <c r="AG29" i="2" l="1"/>
  <c r="AH29" i="2"/>
  <c r="AI29" i="2" s="1"/>
  <c r="AG30" i="2" l="1"/>
  <c r="AH30" i="2"/>
  <c r="AI30" i="2" s="1"/>
  <c r="BG3" i="1" l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2" i="1"/>
  <c r="BG2" i="1"/>
  <c r="BK10" i="1"/>
  <c r="BI35" i="1"/>
  <c r="BK25" i="1"/>
  <c r="BJ36" i="1"/>
  <c r="BI52" i="1"/>
  <c r="BI15" i="1"/>
  <c r="BK35" i="1"/>
  <c r="BJ44" i="1"/>
  <c r="BI20" i="1"/>
  <c r="BI27" i="1"/>
  <c r="BK56" i="1"/>
  <c r="BI10" i="1"/>
  <c r="BI38" i="1"/>
  <c r="BK32" i="1"/>
  <c r="BI11" i="1"/>
  <c r="BI39" i="1"/>
  <c r="BK12" i="1"/>
  <c r="BI34" i="1"/>
  <c r="BK37" i="1"/>
  <c r="BI53" i="1"/>
  <c r="BK5" i="1"/>
  <c r="BK26" i="1"/>
  <c r="BJ15" i="1"/>
  <c r="BJ29" i="1"/>
  <c r="BK51" i="1"/>
  <c r="BK7" i="1"/>
  <c r="BJ27" i="1"/>
  <c r="BK13" i="1"/>
  <c r="BK9" i="1"/>
  <c r="BI5" i="1"/>
  <c r="BK46" i="1"/>
  <c r="BI37" i="1"/>
  <c r="BI18" i="1"/>
  <c r="BJ42" i="1"/>
  <c r="BJ56" i="1"/>
  <c r="BK6" i="1"/>
  <c r="BI46" i="1"/>
  <c r="BJ41" i="1"/>
  <c r="BJ49" i="1"/>
  <c r="BI3" i="1"/>
  <c r="BI21" i="1"/>
  <c r="BJ2" i="1"/>
  <c r="BI43" i="1"/>
  <c r="BI9" i="1"/>
  <c r="BI23" i="1"/>
  <c r="BI48" i="1"/>
  <c r="BJ6" i="1"/>
  <c r="BI14" i="1"/>
  <c r="BI13" i="1"/>
  <c r="BJ39" i="1"/>
  <c r="BJ18" i="1"/>
  <c r="BK30" i="1"/>
  <c r="BI6" i="1"/>
  <c r="BI7" i="1"/>
  <c r="BI40" i="1"/>
  <c r="BK18" i="1"/>
  <c r="BJ34" i="1"/>
  <c r="BK34" i="1"/>
  <c r="BI25" i="1"/>
  <c r="BK40" i="1"/>
  <c r="BI4" i="1"/>
  <c r="BJ35" i="1"/>
  <c r="BI26" i="1"/>
  <c r="BI50" i="1"/>
  <c r="BJ16" i="1"/>
  <c r="BI42" i="1"/>
  <c r="BK36" i="1"/>
  <c r="BK20" i="1"/>
  <c r="BK55" i="1"/>
  <c r="BK22" i="1"/>
  <c r="BK42" i="1"/>
  <c r="BK44" i="1"/>
  <c r="BK38" i="1"/>
  <c r="BI19" i="1"/>
  <c r="BJ51" i="1"/>
  <c r="BK17" i="1"/>
  <c r="BK3" i="1"/>
  <c r="BK45" i="1"/>
  <c r="BK24" i="1"/>
  <c r="BK41" i="1"/>
  <c r="BI33" i="1"/>
  <c r="BK47" i="1"/>
  <c r="BJ11" i="1"/>
  <c r="BI22" i="1"/>
  <c r="BI12" i="1"/>
  <c r="BJ17" i="1"/>
  <c r="BJ48" i="1"/>
  <c r="BI30" i="1"/>
  <c r="BK14" i="1"/>
  <c r="BK15" i="1"/>
  <c r="BI31" i="1"/>
  <c r="BK27" i="1"/>
  <c r="BJ30" i="1"/>
  <c r="BJ52" i="1"/>
  <c r="BJ10" i="1"/>
  <c r="BI56" i="1"/>
  <c r="BJ24" i="1"/>
  <c r="BK39" i="1"/>
  <c r="BI24" i="1"/>
  <c r="BK29" i="1"/>
  <c r="BK21" i="1"/>
  <c r="BI54" i="1"/>
  <c r="BK31" i="1"/>
  <c r="BJ28" i="1"/>
  <c r="BJ47" i="1"/>
  <c r="BJ8" i="1"/>
  <c r="BI49" i="1"/>
  <c r="BJ32" i="1"/>
  <c r="BI44" i="1"/>
  <c r="BK2" i="1"/>
  <c r="BK16" i="1"/>
  <c r="BK11" i="1"/>
  <c r="BI45" i="1"/>
  <c r="BJ20" i="1"/>
  <c r="BK49" i="1"/>
  <c r="BJ13" i="1"/>
  <c r="BK53" i="1"/>
  <c r="BJ23" i="1"/>
  <c r="BJ19" i="1"/>
  <c r="BK50" i="1"/>
  <c r="BJ38" i="1"/>
  <c r="BI2" i="1"/>
  <c r="BI28" i="1"/>
  <c r="BJ26" i="1"/>
  <c r="BJ22" i="1"/>
  <c r="BI55" i="1"/>
  <c r="BJ4" i="1"/>
  <c r="BJ45" i="1"/>
  <c r="BJ31" i="1"/>
  <c r="BJ37" i="1"/>
  <c r="BI17" i="1"/>
  <c r="BJ33" i="1"/>
  <c r="BJ55" i="1"/>
  <c r="BJ50" i="1"/>
  <c r="BJ54" i="1"/>
  <c r="BK28" i="1"/>
  <c r="BJ21" i="1"/>
  <c r="BK54" i="1"/>
  <c r="BI8" i="1"/>
  <c r="BJ43" i="1"/>
  <c r="BJ14" i="1"/>
  <c r="BI32" i="1"/>
  <c r="BK19" i="1"/>
  <c r="BJ9" i="1"/>
  <c r="BJ7" i="1"/>
  <c r="BI47" i="1"/>
  <c r="BI29" i="1"/>
  <c r="BK4" i="1"/>
  <c r="BK33" i="1"/>
  <c r="BI16" i="1"/>
  <c r="BI51" i="1"/>
  <c r="BJ3" i="1"/>
  <c r="BK43" i="1"/>
  <c r="BJ46" i="1"/>
  <c r="BJ53" i="1"/>
  <c r="BK48" i="1"/>
  <c r="BJ40" i="1"/>
  <c r="BI36" i="1"/>
  <c r="BK52" i="1"/>
  <c r="BK8" i="1"/>
  <c r="BK23" i="1"/>
  <c r="BI41" i="1"/>
  <c r="BJ12" i="1"/>
  <c r="BJ25" i="1"/>
  <c r="BJ5" i="1"/>
  <c r="BH54" i="1" l="1"/>
  <c r="BH50" i="1"/>
  <c r="BH46" i="1"/>
  <c r="BH42" i="1"/>
  <c r="BH38" i="1"/>
  <c r="BH34" i="1"/>
  <c r="BH30" i="1"/>
  <c r="BH26" i="1"/>
  <c r="BH22" i="1"/>
  <c r="BH18" i="1"/>
  <c r="BH14" i="1"/>
  <c r="BH10" i="1"/>
  <c r="BH6" i="1"/>
  <c r="BH56" i="1"/>
  <c r="BH52" i="1"/>
  <c r="BH48" i="1"/>
  <c r="BH44" i="1"/>
  <c r="BH40" i="1"/>
  <c r="BH36" i="1"/>
  <c r="BH32" i="1"/>
  <c r="BH28" i="1"/>
  <c r="BH24" i="1"/>
  <c r="BH20" i="1"/>
  <c r="BH16" i="1"/>
  <c r="BH12" i="1"/>
  <c r="BH8" i="1"/>
  <c r="BH4" i="1"/>
  <c r="BH55" i="1"/>
  <c r="BH51" i="1"/>
  <c r="BH43" i="1"/>
  <c r="BH39" i="1"/>
  <c r="BH35" i="1"/>
  <c r="BH31" i="1"/>
  <c r="BH27" i="1"/>
  <c r="BH23" i="1"/>
  <c r="BH19" i="1"/>
  <c r="BH15" i="1"/>
  <c r="BH11" i="1"/>
  <c r="BH7" i="1"/>
  <c r="BH3" i="1"/>
  <c r="BH47" i="1"/>
  <c r="BH53" i="1"/>
  <c r="BH49" i="1"/>
  <c r="BH45" i="1"/>
  <c r="BH41" i="1"/>
  <c r="BH37" i="1"/>
  <c r="BH33" i="1"/>
  <c r="BH29" i="1"/>
  <c r="BH25" i="1"/>
  <c r="BH21" i="1"/>
  <c r="BH17" i="1"/>
  <c r="BH13" i="1"/>
  <c r="BH9" i="1"/>
  <c r="BH5" i="1"/>
  <c r="BH2" i="1"/>
  <c r="BL4" i="1" l="1"/>
  <c r="BL12" i="1"/>
  <c r="BL20" i="1"/>
  <c r="BL28" i="1"/>
  <c r="BL36" i="1"/>
  <c r="BL44" i="1"/>
  <c r="BL52" i="1"/>
  <c r="BL5" i="1"/>
  <c r="BL13" i="1"/>
  <c r="BL21" i="1"/>
  <c r="BL29" i="1"/>
  <c r="BL50" i="1"/>
  <c r="BL55" i="1"/>
  <c r="BL8" i="1"/>
  <c r="BL16" i="1"/>
  <c r="BL24" i="1"/>
  <c r="BL32" i="1"/>
  <c r="BL40" i="1"/>
  <c r="BL48" i="1"/>
  <c r="BL54" i="1"/>
  <c r="BL9" i="1"/>
  <c r="BL17" i="1"/>
  <c r="BL25" i="1"/>
  <c r="BL33" i="1"/>
  <c r="BL37" i="1"/>
  <c r="BL41" i="1"/>
  <c r="BL45" i="1"/>
  <c r="BL49" i="1"/>
  <c r="BL53" i="1"/>
  <c r="BL6" i="1"/>
  <c r="BL10" i="1"/>
  <c r="BL14" i="1"/>
  <c r="BL18" i="1"/>
  <c r="BL22" i="1"/>
  <c r="BL26" i="1"/>
  <c r="BL30" i="1"/>
  <c r="BL34" i="1"/>
  <c r="BL38" i="1"/>
  <c r="BL42" i="1"/>
  <c r="BL46" i="1"/>
  <c r="BL3" i="1"/>
  <c r="BL7" i="1"/>
  <c r="BL11" i="1"/>
  <c r="BL15" i="1"/>
  <c r="BL19" i="1"/>
  <c r="BL23" i="1"/>
  <c r="BL27" i="1"/>
  <c r="BL31" i="1"/>
  <c r="BL35" i="1"/>
  <c r="BL39" i="1"/>
  <c r="BL43" i="1"/>
  <c r="BL47" i="1"/>
  <c r="BL51" i="1"/>
  <c r="BH57" i="1"/>
  <c r="BL2" i="1"/>
  <c r="K3" i="7" l="1"/>
  <c r="L3" i="7" s="1"/>
  <c r="K4" i="7"/>
  <c r="L4" i="7" s="1"/>
  <c r="K5" i="7"/>
  <c r="L5" i="7" s="1"/>
  <c r="K6" i="7"/>
  <c r="L6" i="7" s="1"/>
  <c r="K7" i="7"/>
  <c r="L7" i="7" s="1"/>
  <c r="K8" i="7"/>
  <c r="L8" i="7" s="1"/>
  <c r="K9" i="7"/>
  <c r="L9" i="7" s="1"/>
  <c r="K2" i="7"/>
  <c r="L2" i="7" s="1"/>
  <c r="N3" i="5"/>
  <c r="N4" i="5"/>
  <c r="N5" i="5"/>
  <c r="N6" i="5"/>
  <c r="N7" i="5"/>
  <c r="N8" i="5"/>
  <c r="N9" i="5"/>
  <c r="N10" i="5"/>
  <c r="N11" i="5"/>
  <c r="N12" i="5"/>
  <c r="N2" i="5"/>
  <c r="P2" i="7" l="1"/>
  <c r="P6" i="7"/>
  <c r="P9" i="7"/>
  <c r="P5" i="7"/>
  <c r="P8" i="7"/>
  <c r="P4" i="7"/>
  <c r="P7" i="7"/>
  <c r="P3" i="7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E2" i="2"/>
  <c r="AM30" i="2" l="1"/>
  <c r="AM29" i="2"/>
  <c r="AM25" i="2"/>
  <c r="AM2" i="2"/>
  <c r="AM3" i="2"/>
  <c r="AM20" i="2"/>
  <c r="AM17" i="2"/>
  <c r="AM14" i="2"/>
  <c r="AM21" i="2"/>
  <c r="AM19" i="2"/>
  <c r="AM7" i="2"/>
  <c r="AM6" i="2"/>
  <c r="AM8" i="2"/>
  <c r="AM11" i="2"/>
  <c r="AM23" i="2"/>
  <c r="AM28" i="2"/>
  <c r="AM22" i="2"/>
  <c r="AM10" i="2"/>
  <c r="AM13" i="2"/>
  <c r="AM27" i="2"/>
  <c r="AM4" i="2"/>
  <c r="AM9" i="2"/>
  <c r="AM12" i="2"/>
  <c r="AM26" i="2"/>
  <c r="AM16" i="2"/>
  <c r="AM18" i="2"/>
  <c r="AM24" i="2"/>
  <c r="AM5" i="2"/>
  <c r="AM15" i="2"/>
</calcChain>
</file>

<file path=xl/sharedStrings.xml><?xml version="1.0" encoding="utf-8"?>
<sst xmlns="http://schemas.openxmlformats.org/spreadsheetml/2006/main" count="463" uniqueCount="83">
  <si>
    <t>Country</t>
  </si>
  <si>
    <t>Algeria</t>
  </si>
  <si>
    <t>Angola</t>
  </si>
  <si>
    <t>Benin</t>
  </si>
  <si>
    <t>Botswana</t>
  </si>
  <si>
    <t>Burkina Faso</t>
  </si>
  <si>
    <t>Burundi</t>
  </si>
  <si>
    <t>Cameroon</t>
  </si>
  <si>
    <t>Chad</t>
  </si>
  <si>
    <t>Comoros</t>
  </si>
  <si>
    <t>Djibouti</t>
  </si>
  <si>
    <t>Egypt</t>
  </si>
  <si>
    <t>Equatorial Guinea</t>
  </si>
  <si>
    <t>Eritrea</t>
  </si>
  <si>
    <t>Ethiopia</t>
  </si>
  <si>
    <t>Gabon</t>
  </si>
  <si>
    <t>Ghana</t>
  </si>
  <si>
    <t>Guinea</t>
  </si>
  <si>
    <t>Kenya</t>
  </si>
  <si>
    <t>Lesotho (0)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</si>
  <si>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</si>
  <si>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</si>
  <si>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</si>
  <si>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</si>
  <si>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</si>
  <si>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</si>
  <si>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</si>
  <si>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</si>
  <si>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</si>
  <si>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</si>
  <si>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</si>
  <si>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</si>
  <si>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</si>
  <si>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Seychelles</t>
  </si>
  <si>
    <t>Somalia</t>
  </si>
  <si>
    <t>South Africa</t>
  </si>
  <si>
    <t>Sudan</t>
  </si>
  <si>
    <t>Togo</t>
  </si>
  <si>
    <t>Tunisia</t>
  </si>
  <si>
    <t>Uganda</t>
  </si>
  <si>
    <t>Zambia</t>
  </si>
  <si>
    <t>Zimbabwe</t>
  </si>
  <si>
    <t>Rough Count Horizontal</t>
  </si>
  <si>
    <t>21/03/2011 (30/06/2003) - neither ratified</t>
  </si>
  <si>
    <t>14/05/1997 (previously 03/06/1976) - both ratified</t>
  </si>
  <si>
    <t>08/07/2001 (previously 28/05/1977) - both ratified</t>
  </si>
  <si>
    <t>21/06/2004 (13/01/1979) - both ratified</t>
  </si>
  <si>
    <t xml:space="preserve">Liberia </t>
  </si>
  <si>
    <t>02/11/2000 (25/01/1984) - both ratified</t>
  </si>
  <si>
    <t>19/02/2005 (06/06/1973) - neither ratified</t>
  </si>
  <si>
    <t>15/11/2006 (18/02/2001) - neither ratified</t>
  </si>
  <si>
    <t xml:space="preserve">Sao Tome and Principe </t>
  </si>
  <si>
    <t>Sierra Leone</t>
  </si>
  <si>
    <t xml:space="preserve">South Sudan </t>
  </si>
  <si>
    <t>Note: The pink colored cell indicates treaties that has not been ratified.</t>
  </si>
  <si>
    <t xml:space="preserve">Sierra Leone </t>
  </si>
  <si>
    <t xml:space="preserve">Total </t>
  </si>
  <si>
    <t>REC Total</t>
  </si>
  <si>
    <t>Min-Max</t>
  </si>
  <si>
    <t>Lesotho</t>
  </si>
  <si>
    <t>Liberia</t>
  </si>
  <si>
    <t>South Sudan</t>
  </si>
  <si>
    <t>Bilteral Investment Treaties</t>
  </si>
  <si>
    <t>This variable measures the number of Bilteral Investment Treaties a country has signed with countries of the region considered.</t>
  </si>
  <si>
    <t>Source:</t>
  </si>
  <si>
    <t>Date retrieved:</t>
  </si>
  <si>
    <t>Total Sum</t>
  </si>
  <si>
    <t>In Force</t>
  </si>
  <si>
    <t>Renegotiated</t>
  </si>
  <si>
    <t>Not Ratified</t>
  </si>
  <si>
    <t>Terminated</t>
  </si>
  <si>
    <t>SUM (DIV 2)</t>
  </si>
  <si>
    <t>Ratified:</t>
  </si>
  <si>
    <t>The Gambia</t>
  </si>
  <si>
    <t>Central African Rep.</t>
  </si>
  <si>
    <t>Sao Tome &amp; Principe</t>
  </si>
  <si>
    <t>Utd Rep. of Tanzania</t>
  </si>
  <si>
    <t>Eswatini</t>
  </si>
  <si>
    <t>D. Rep. of the Congo</t>
  </si>
  <si>
    <t>Cabo Verde</t>
  </si>
  <si>
    <t>Côte d'Ivoire</t>
  </si>
  <si>
    <t>Guinea-Bissau</t>
  </si>
  <si>
    <t>Rep. of the Congo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</si>
</sst>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0"/>
      <name val="Arial"/>
      <family val="2"/>
      <charset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Book Antiqua"/>
      <family val="1"/>
    </font>
    <font>
      <b/>
      <sz val="14"/>
      <color rgb="FFFF0000"/>
      <name val="Book Antiqua"/>
      <family val="1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3" borderId="1" applyNumberFormat="0" applyFont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Protection="0"/>
    <xf numFmtId="0" fontId="11" fillId="5" borderId="0" applyNumberFormat="0" applyBorder="0" applyAlignment="0" applyProtection="0"/>
  </cellStyleXfs>
  <cellXfs count="29">
    <xf numFmtId="0" fontId="0" fillId="0" borderId="0" xfId="0"/>
    <xf numFmtId="0" fontId="1" fillId="0" borderId="0" xfId="0" applyFont="1"/>
    <xf numFmtId="14" fontId="0" fillId="0" borderId="0" xfId="0" applyNumberFormat="1"/>
    <xf numFmtId="14" fontId="2" fillId="2" borderId="0" xfId="2" applyNumberFormat="1"/>
    <xf numFmtId="0" fontId="0" fillId="3" borderId="1" xfId="1" applyFont="1"/>
    <xf numFmtId="0" fontId="2" fillId="2" borderId="0" xfId="2"/>
    <xf numFmtId="14" fontId="0" fillId="3" borderId="1" xfId="1" applyNumberFormat="1" applyFont="1"/>
    <xf numFmtId="0" fontId="0" fillId="0" borderId="0" xfId="0" applyFill="1"/>
    <xf numFmtId="49" fontId="6" fillId="0" borderId="0" xfId="3" applyNumberFormat="1" applyFont="1" applyFill="1" applyBorder="1" applyAlignment="1" applyProtection="1"/>
    <xf numFmtId="0" fontId="7" fillId="0" borderId="0" xfId="0" applyFont="1" applyFill="1"/>
    <xf numFmtId="0" fontId="8" fillId="0" borderId="0" xfId="0" applyFont="1" applyFill="1"/>
    <xf numFmtId="0" fontId="9" fillId="0" borderId="0" xfId="0" applyFont="1"/>
    <xf numFmtId="0" fontId="10" fillId="0" borderId="2" xfId="0" applyFont="1" applyBorder="1" applyAlignment="1"/>
    <xf numFmtId="17" fontId="9" fillId="0" borderId="0" xfId="0" applyNumberFormat="1" applyFont="1"/>
    <xf numFmtId="49" fontId="6" fillId="0" borderId="0" xfId="3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1" fillId="5" borderId="0" xfId="4"/>
    <xf numFmtId="49" fontId="0" fillId="0" borderId="0" xfId="0" applyNumberFormat="1"/>
    <xf numFmtId="0" fontId="1" fillId="0" borderId="0" xfId="0" applyFont="1" applyFill="1"/>
    <xf numFmtId="0" fontId="2" fillId="0" borderId="0" xfId="2" applyFill="1"/>
    <xf numFmtId="14" fontId="2" fillId="0" borderId="0" xfId="2" applyNumberFormat="1" applyFill="1"/>
  </cellXfs>
  <cellStyles count="5">
    <cellStyle name="Accent1" xfId="4" builtinId="29"/>
    <cellStyle name="Bad" xfId="2" builtinId="27"/>
    <cellStyle name="Excel Built-in Normal" xfId="3"/>
    <cellStyle name="Normal" xfId="0" builtinId="0"/>
    <cellStyle name="Note" xfId="1" builtinId="1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O11"/>
  <sheetViews>
    <sheetView zoomScale="80" zoomScaleNormal="80" workbookViewId="0">
      <selection activeCell="F22" sqref="F22"/>
    </sheetView>
  </sheetViews>
  <sheetFormatPr defaultRowHeight="14.4"/>
  <cols>
    <col min="2" max="2" width="9.44140625" bestFit="1" customWidth="1"/>
  </cols>
  <sheetData>
    <row r="2" spans="1:15" ht="18">
      <c r="A2" s="11"/>
      <c r="B2" s="12" t="s">
        <v>62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8">
      <c r="A4" s="11"/>
      <c r="B4" s="11" t="s">
        <v>63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8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8">
      <c r="A6" s="11"/>
      <c r="B6" s="11" t="s">
        <v>64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8">
      <c r="A8" s="11"/>
      <c r="B8" s="11" t="s">
        <v>65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8">
      <c r="A9" s="11"/>
      <c r="B9" s="13">
        <v>42767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59"/>
  <sheetViews>
    <sheetView topLeftCell="K1" zoomScale="80" zoomScaleNormal="80" workbookViewId="0">
      <selection activeCell="L2" sqref="L2:L6"/>
    </sheetView>
  </sheetViews>
  <sheetFormatPr defaultColWidth="9.21875" defaultRowHeight="14.4"/>
  <cols>
    <col min="1" max="1" width="9.21875" style="1"/>
    <col min="2" max="2" width="11.21875"/>
    <col min="3" max="4" width="10"/>
    <col min="5" max="5" width="11.21875"/>
    <col min="6" max="6" width="10"/>
    <col min="7" max="7" width="12.5546875" style="15" customWidth="1"/>
    <col min="12" max="12" width="9.21875" style="18"/>
  </cols>
  <sheetData>
    <row r="1" spans="1:13" s="1" customFormat="1">
      <c r="A1" s="1" t="s">
        <v>0</v>
      </c>
      <c r="B1" s="1" t="s">
        <v>1</v>
      </c>
      <c r="C1" s="1" t="s">
        <v>20</v>
      </c>
      <c r="D1" s="1" t="s">
        <v>24</v>
      </c>
      <c r="E1" s="1" t="s">
        <v>26</v>
      </c>
      <c r="F1" s="1" t="s">
        <v>38</v>
      </c>
      <c r="G1" s="20" t="s">
        <v>56</v>
      </c>
      <c r="H1" t="s">
        <v>67</v>
      </c>
      <c r="I1" s="4" t="s">
        <v>68</v>
      </c>
      <c r="J1" s="5" t="s">
        <v>69</v>
      </c>
      <c r="K1" s="24" t="s">
        <v>70</v>
      </c>
      <c r="L1" s="20" t="s">
        <v>58</v>
      </c>
    </row>
    <row r="2" spans="1:13">
      <c r="A2" s="1" t="s">
        <v>1</v>
      </c>
      <c r="B2" s="2"/>
      <c r="C2" s="3">
        <v>37109</v>
      </c>
      <c r="D2" s="3">
        <v>39453</v>
      </c>
      <c r="F2" s="3">
        <v>38765</v>
      </c>
      <c r="G2" s="15">
        <f>COUNTA(B2:F2)</f>
        <v>3</v>
      </c>
      <c r="H2">
        <f ca="1">G2-J2-K2</f>
        <v>0</v>
      </c>
      <c r="I2">
        <f ca="1">CountCellsByColor($B2:$J2,I$1)</f>
        <v>0</v>
      </c>
      <c r="J2">
        <f ca="1">CountCellsByColor($B2:$S2,J$1)</f>
        <v>3</v>
      </c>
      <c r="K2">
        <f ca="1">CountCellsByColor($B2:$S2,K$1)</f>
        <v>0</v>
      </c>
      <c r="L2" s="17">
        <f ca="1">(H2-MIN(H$2:H$6))/(MAX(H$2:H$6)-MIN(H$2:H$6))</f>
        <v>0</v>
      </c>
    </row>
    <row r="3" spans="1:13">
      <c r="A3" s="1" t="s">
        <v>20</v>
      </c>
      <c r="B3" s="3">
        <v>37109</v>
      </c>
      <c r="E3" s="4" t="s">
        <v>48</v>
      </c>
      <c r="F3" s="5" t="s">
        <v>49</v>
      </c>
      <c r="G3" s="15">
        <f t="shared" ref="G3:G6" si="0">COUNTA(B3:F3)</f>
        <v>3</v>
      </c>
      <c r="H3">
        <f t="shared" ref="H3:H6" ca="1" si="1">G3-J3-K3</f>
        <v>1</v>
      </c>
      <c r="I3">
        <f t="shared" ref="I3:I6" ca="1" si="2">CountCellsByColor($B3:$J3,I$1)</f>
        <v>1</v>
      </c>
      <c r="J3">
        <f t="shared" ref="J3:K6" ca="1" si="3">CountCellsByColor($B3:$S3,J$1)</f>
        <v>2</v>
      </c>
      <c r="K3">
        <f t="shared" ca="1" si="3"/>
        <v>0</v>
      </c>
      <c r="L3" s="17">
        <f t="shared" ref="L3:L6" ca="1" si="4">(H3-MIN(H$2:H$6))/(MAX(H$2:H$6)-MIN(H$2:H$6))</f>
        <v>0.33333333333333331</v>
      </c>
    </row>
    <row r="4" spans="1:13">
      <c r="A4" s="1" t="s">
        <v>24</v>
      </c>
      <c r="B4" s="3">
        <v>39453</v>
      </c>
      <c r="E4" s="2">
        <v>36690</v>
      </c>
      <c r="F4" s="3">
        <v>31482</v>
      </c>
      <c r="G4" s="15">
        <f t="shared" si="0"/>
        <v>3</v>
      </c>
      <c r="H4">
        <f t="shared" ca="1" si="1"/>
        <v>1</v>
      </c>
      <c r="I4">
        <f t="shared" ca="1" si="2"/>
        <v>0</v>
      </c>
      <c r="J4">
        <f t="shared" ca="1" si="3"/>
        <v>2</v>
      </c>
      <c r="K4">
        <f t="shared" ca="1" si="3"/>
        <v>0</v>
      </c>
      <c r="L4" s="17">
        <f t="shared" ca="1" si="4"/>
        <v>0.33333333333333331</v>
      </c>
    </row>
    <row r="5" spans="1:13">
      <c r="A5" s="1" t="s">
        <v>26</v>
      </c>
      <c r="C5" s="4" t="s">
        <v>48</v>
      </c>
      <c r="D5" s="2">
        <v>36690</v>
      </c>
      <c r="F5" s="2">
        <v>34362</v>
      </c>
      <c r="G5" s="15">
        <f t="shared" si="0"/>
        <v>3</v>
      </c>
      <c r="H5">
        <f t="shared" ca="1" si="1"/>
        <v>3</v>
      </c>
      <c r="I5">
        <f t="shared" ca="1" si="2"/>
        <v>1</v>
      </c>
      <c r="J5">
        <f t="shared" ca="1" si="3"/>
        <v>0</v>
      </c>
      <c r="K5">
        <f t="shared" ca="1" si="3"/>
        <v>0</v>
      </c>
      <c r="L5" s="17">
        <f t="shared" ca="1" si="4"/>
        <v>1</v>
      </c>
    </row>
    <row r="6" spans="1:13">
      <c r="A6" s="1" t="s">
        <v>38</v>
      </c>
      <c r="B6" s="3">
        <v>38765</v>
      </c>
      <c r="C6" s="5" t="s">
        <v>49</v>
      </c>
      <c r="D6" s="3">
        <v>31482</v>
      </c>
      <c r="E6" s="2">
        <v>34362</v>
      </c>
      <c r="G6" s="15">
        <f t="shared" si="0"/>
        <v>4</v>
      </c>
      <c r="H6">
        <f t="shared" ca="1" si="1"/>
        <v>1</v>
      </c>
      <c r="I6">
        <f t="shared" ca="1" si="2"/>
        <v>0</v>
      </c>
      <c r="J6">
        <f t="shared" ca="1" si="3"/>
        <v>3</v>
      </c>
      <c r="K6">
        <f t="shared" ca="1" si="3"/>
        <v>0</v>
      </c>
      <c r="L6" s="17">
        <f t="shared" ca="1" si="4"/>
        <v>0.33333333333333331</v>
      </c>
    </row>
    <row r="7" spans="1:13">
      <c r="A7" s="1" t="s">
        <v>54</v>
      </c>
      <c r="G7" s="21"/>
      <c r="H7" s="7"/>
      <c r="I7" s="7"/>
      <c r="J7" s="7"/>
      <c r="K7" s="7"/>
      <c r="L7" s="22"/>
      <c r="M7" s="7"/>
    </row>
    <row r="8" spans="1:13">
      <c r="G8" s="21"/>
      <c r="H8" s="7"/>
      <c r="I8" s="7"/>
      <c r="J8" s="7"/>
      <c r="K8" s="7"/>
      <c r="L8" s="22"/>
      <c r="M8" s="7"/>
    </row>
    <row r="9" spans="1:13">
      <c r="G9" s="21"/>
      <c r="H9" s="7"/>
      <c r="I9" s="7"/>
      <c r="J9" s="7"/>
      <c r="K9" s="7"/>
      <c r="L9" s="22"/>
      <c r="M9" s="7"/>
    </row>
    <row r="10" spans="1:13">
      <c r="G10" s="21"/>
      <c r="H10" s="7"/>
      <c r="I10" s="7"/>
      <c r="J10" s="7"/>
      <c r="K10" s="7"/>
      <c r="L10" s="22"/>
      <c r="M10" s="7"/>
    </row>
    <row r="11" spans="1:13">
      <c r="J11" s="7"/>
      <c r="K11" s="7"/>
      <c r="L11" s="22"/>
    </row>
    <row r="12" spans="1:13">
      <c r="J12" s="7"/>
      <c r="K12" s="7"/>
      <c r="L12" s="22"/>
    </row>
    <row r="13" spans="1:13">
      <c r="J13" s="7"/>
      <c r="K13" s="7"/>
      <c r="L13" s="22"/>
    </row>
    <row r="14" spans="1:13">
      <c r="J14" s="7"/>
      <c r="K14" s="7"/>
      <c r="L14" s="22"/>
    </row>
    <row r="15" spans="1:13">
      <c r="J15" s="7"/>
      <c r="K15" s="7"/>
      <c r="L15" s="22"/>
    </row>
    <row r="16" spans="1:13">
      <c r="J16" s="7"/>
      <c r="K16" s="7"/>
      <c r="L16" s="22"/>
    </row>
    <row r="17" spans="10:12">
      <c r="J17" s="7"/>
      <c r="K17" s="7"/>
      <c r="L17" s="22"/>
    </row>
    <row r="18" spans="10:12">
      <c r="J18" s="7"/>
      <c r="K18" s="7"/>
      <c r="L18" s="22"/>
    </row>
    <row r="19" spans="10:12">
      <c r="J19" s="7"/>
      <c r="K19" s="7"/>
      <c r="L19" s="22"/>
    </row>
    <row r="20" spans="10:12">
      <c r="L20" s="22"/>
    </row>
    <row r="21" spans="10:12">
      <c r="L21" s="22"/>
    </row>
    <row r="22" spans="10:12">
      <c r="L22" s="22"/>
    </row>
    <row r="23" spans="10:12">
      <c r="L23" s="22"/>
    </row>
    <row r="24" spans="10:12">
      <c r="L24" s="22"/>
    </row>
    <row r="25" spans="10:12">
      <c r="L25" s="22"/>
    </row>
    <row r="26" spans="10:12">
      <c r="L26" s="22"/>
    </row>
    <row r="27" spans="10:12">
      <c r="L27" s="22"/>
    </row>
    <row r="28" spans="10:12">
      <c r="L28" s="22"/>
    </row>
    <row r="29" spans="10:12">
      <c r="L29" s="22"/>
    </row>
    <row r="30" spans="10:12">
      <c r="L30" s="22"/>
    </row>
    <row r="31" spans="10:12">
      <c r="L31" s="22"/>
    </row>
    <row r="32" spans="10:12">
      <c r="L32" s="22"/>
    </row>
    <row r="33" spans="12:12">
      <c r="L33" s="22"/>
    </row>
    <row r="34" spans="12:12">
      <c r="L34" s="22"/>
    </row>
    <row r="35" spans="12:12">
      <c r="L35" s="22"/>
    </row>
    <row r="36" spans="12:12">
      <c r="L36" s="22"/>
    </row>
    <row r="37" spans="12:12">
      <c r="L37" s="22"/>
    </row>
    <row r="38" spans="12:12">
      <c r="L38" s="22"/>
    </row>
    <row r="39" spans="12:12">
      <c r="L39" s="22"/>
    </row>
    <row r="40" spans="12:12">
      <c r="L40" s="22"/>
    </row>
    <row r="41" spans="12:12">
      <c r="L41" s="22"/>
    </row>
    <row r="42" spans="12:12">
      <c r="L42" s="22"/>
    </row>
    <row r="43" spans="12:12">
      <c r="L43" s="22"/>
    </row>
    <row r="44" spans="12:12">
      <c r="L44" s="22"/>
    </row>
    <row r="45" spans="12:12">
      <c r="L45" s="22"/>
    </row>
    <row r="46" spans="12:12">
      <c r="L46" s="22"/>
    </row>
    <row r="47" spans="12:12">
      <c r="L47" s="22"/>
    </row>
    <row r="48" spans="12:12">
      <c r="L48" s="22"/>
    </row>
    <row r="49" spans="12:12">
      <c r="L49" s="22"/>
    </row>
    <row r="50" spans="12:12">
      <c r="L50" s="22"/>
    </row>
    <row r="51" spans="12:12">
      <c r="L51" s="22"/>
    </row>
    <row r="52" spans="12:12">
      <c r="L52" s="22"/>
    </row>
    <row r="53" spans="12:12">
      <c r="L53" s="22"/>
    </row>
    <row r="54" spans="12:12">
      <c r="L54" s="22"/>
    </row>
    <row r="55" spans="12:12">
      <c r="L55" s="22"/>
    </row>
    <row r="59" spans="12:12">
      <c r="L59" s="19"/>
    </row>
  </sheetData>
  <pageMargins left="0.75" right="0.75" top="1" bottom="1" header="0.51180555555555596" footer="0.5118055555555559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L59"/>
  <sheetViews>
    <sheetView tabSelected="1" zoomScale="60" zoomScaleNormal="60" workbookViewId="0">
      <selection activeCell="L1" sqref="L1:L1048576"/>
    </sheetView>
  </sheetViews>
  <sheetFormatPr defaultColWidth="9" defaultRowHeight="14.4"/>
  <cols>
    <col min="1" max="1" width="28" bestFit="1" customWidth="1"/>
    <col min="2" max="2" width="12.44140625" customWidth="1"/>
    <col min="3" max="4" width="12" customWidth="1"/>
    <col min="5" max="5" width="13.44140625" customWidth="1"/>
    <col min="6" max="6" width="12" customWidth="1"/>
    <col min="7" max="7" width="14.77734375" customWidth="1"/>
    <col min="8" max="8" width="12" customWidth="1"/>
    <col min="9" max="9" width="12.5546875" customWidth="1"/>
    <col min="10" max="10" width="12.21875" customWidth="1"/>
    <col min="11" max="11" width="12" customWidth="1"/>
    <col min="12" max="12" width="11.5546875" customWidth="1"/>
    <col min="13" max="13" width="12.44140625" customWidth="1"/>
    <col min="14" max="14" width="13.77734375" customWidth="1"/>
    <col min="15" max="15" width="17.21875" customWidth="1"/>
    <col min="16" max="16" width="12.5546875" customWidth="1"/>
    <col min="17" max="17" width="12.77734375" customWidth="1"/>
    <col min="18" max="18" width="16.77734375" customWidth="1"/>
    <col min="19" max="19" width="11.21875" customWidth="1"/>
    <col min="20" max="20" width="12" customWidth="1"/>
    <col min="21" max="21" width="11.5546875" customWidth="1"/>
    <col min="22" max="22" width="12.21875" customWidth="1"/>
    <col min="23" max="24" width="12.77734375" customWidth="1"/>
    <col min="25" max="25" width="13.44140625" customWidth="1"/>
    <col min="26" max="26" width="12" customWidth="1"/>
    <col min="27" max="27" width="10.77734375" customWidth="1"/>
    <col min="29" max="29" width="12" customWidth="1"/>
    <col min="30" max="31" width="11.21875" customWidth="1"/>
    <col min="32" max="32" width="12" customWidth="1"/>
    <col min="33" max="33" width="11.77734375" customWidth="1"/>
    <col min="34" max="34" width="12.21875" customWidth="1"/>
    <col min="35" max="35" width="12" customWidth="1"/>
    <col min="36" max="36" width="12.44140625" customWidth="1"/>
    <col min="37" max="37" width="13.44140625" customWidth="1"/>
    <col min="38" max="38" width="12.77734375" customWidth="1"/>
    <col min="39" max="39" width="14.5546875" customWidth="1"/>
    <col min="40" max="40" width="10.77734375" customWidth="1"/>
    <col min="41" max="41" width="10.5546875" customWidth="1"/>
    <col min="42" max="43" width="12" customWidth="1"/>
    <col min="45" max="45" width="10.77734375" customWidth="1"/>
    <col min="46" max="46" width="13" customWidth="1"/>
    <col min="47" max="47" width="13" style="2" customWidth="1"/>
    <col min="48" max="48" width="17" customWidth="1"/>
    <col min="49" max="50" width="12" customWidth="1"/>
    <col min="51" max="51" width="10.77734375" customWidth="1"/>
    <col min="52" max="52" width="12" customWidth="1"/>
    <col min="53" max="55" width="10.77734375" customWidth="1"/>
    <col min="56" max="56" width="9" style="15"/>
    <col min="58" max="58" width="28" bestFit="1" customWidth="1"/>
    <col min="64" max="64" width="11.21875" style="18" bestFit="1" customWidth="1"/>
  </cols>
  <sheetData>
    <row r="1" spans="1:64" s="8" customFormat="1">
      <c r="A1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79</v>
      </c>
      <c r="J1" s="8" t="s">
        <v>74</v>
      </c>
      <c r="K1" s="8" t="s">
        <v>8</v>
      </c>
      <c r="L1" s="8" t="s">
        <v>9</v>
      </c>
      <c r="M1" s="8" t="s">
        <v>82</v>
      </c>
      <c r="N1" s="8" t="s">
        <v>80</v>
      </c>
      <c r="O1" s="8" t="s">
        <v>78</v>
      </c>
      <c r="P1" s="8" t="s">
        <v>10</v>
      </c>
      <c r="Q1" s="8" t="s">
        <v>11</v>
      </c>
      <c r="R1" s="8" t="s">
        <v>12</v>
      </c>
      <c r="S1" s="8" t="s">
        <v>13</v>
      </c>
      <c r="T1" s="8" t="s">
        <v>14</v>
      </c>
      <c r="U1" s="8" t="s">
        <v>15</v>
      </c>
      <c r="V1" s="8" t="s">
        <v>73</v>
      </c>
      <c r="W1" s="8" t="s">
        <v>16</v>
      </c>
      <c r="X1" s="8" t="s">
        <v>17</v>
      </c>
      <c r="Y1" s="8" t="s">
        <v>81</v>
      </c>
      <c r="Z1" s="8" t="s">
        <v>18</v>
      </c>
      <c r="AA1" s="8" t="s">
        <v>19</v>
      </c>
      <c r="AB1" s="8" t="s">
        <v>60</v>
      </c>
      <c r="AC1" s="8" t="s">
        <v>20</v>
      </c>
      <c r="AD1" s="8" t="s">
        <v>21</v>
      </c>
      <c r="AE1" s="8" t="s">
        <v>22</v>
      </c>
      <c r="AF1" s="8" t="s">
        <v>23</v>
      </c>
      <c r="AG1" s="8" t="s">
        <v>24</v>
      </c>
      <c r="AH1" s="8" t="s">
        <v>25</v>
      </c>
      <c r="AI1" s="8" t="s">
        <v>26</v>
      </c>
      <c r="AJ1" s="8" t="s">
        <v>27</v>
      </c>
      <c r="AK1" s="8" t="s">
        <v>28</v>
      </c>
      <c r="AL1" s="8" t="s">
        <v>29</v>
      </c>
      <c r="AM1" s="8" t="s">
        <v>30</v>
      </c>
      <c r="AN1" s="8" t="s">
        <v>31</v>
      </c>
      <c r="AO1" s="8" t="s">
        <v>75</v>
      </c>
      <c r="AP1" s="8" t="s">
        <v>32</v>
      </c>
      <c r="AQ1" s="8" t="s">
        <v>33</v>
      </c>
      <c r="AR1" s="8" t="s">
        <v>52</v>
      </c>
      <c r="AS1" s="8" t="s">
        <v>34</v>
      </c>
      <c r="AT1" s="8" t="s">
        <v>35</v>
      </c>
      <c r="AU1" s="8" t="s">
        <v>61</v>
      </c>
      <c r="AV1" s="8" t="s">
        <v>36</v>
      </c>
      <c r="AW1" s="8" t="s">
        <v>77</v>
      </c>
      <c r="AX1" s="8" t="s">
        <v>76</v>
      </c>
      <c r="AY1" s="8" t="s">
        <v>37</v>
      </c>
      <c r="AZ1" s="8" t="s">
        <v>38</v>
      </c>
      <c r="BA1" s="8" t="s">
        <v>39</v>
      </c>
      <c r="BB1" s="8" t="s">
        <v>40</v>
      </c>
      <c r="BC1" s="8" t="s">
        <v>41</v>
      </c>
      <c r="BD1" s="14" t="s">
        <v>56</v>
      </c>
      <c r="BF1" t="s">
        <v>0</v>
      </c>
      <c r="BG1" t="s">
        <v>66</v>
      </c>
      <c r="BH1" t="s">
        <v>67</v>
      </c>
      <c r="BI1" s="4" t="s">
        <v>68</v>
      </c>
      <c r="BJ1" s="5" t="s">
        <v>69</v>
      </c>
      <c r="BK1" s="24" t="s">
        <v>70</v>
      </c>
      <c r="BL1" s="16" t="s">
        <v>58</v>
      </c>
    </row>
    <row r="2" spans="1:64">
      <c r="A2" t="s">
        <v>1</v>
      </c>
      <c r="B2" s="2"/>
      <c r="C2" s="2"/>
      <c r="Q2" s="2">
        <v>35518</v>
      </c>
      <c r="T2" s="2">
        <v>37411</v>
      </c>
      <c r="AC2" s="3">
        <v>37109</v>
      </c>
      <c r="AF2" s="2">
        <v>35257</v>
      </c>
      <c r="AG2" s="3">
        <v>39453</v>
      </c>
      <c r="AJ2" s="2">
        <v>36141</v>
      </c>
      <c r="AL2" s="3">
        <v>35870</v>
      </c>
      <c r="AM2" s="3">
        <v>37270</v>
      </c>
      <c r="AT2" s="3">
        <v>36793</v>
      </c>
      <c r="AV2" s="3">
        <v>37188</v>
      </c>
      <c r="AZ2" s="3">
        <v>38765</v>
      </c>
      <c r="BD2" s="15">
        <v>11</v>
      </c>
      <c r="BF2" t="str">
        <f>A2</f>
        <v>Algeria</v>
      </c>
      <c r="BG2">
        <f>COUNTA(B2:BC2)</f>
        <v>11</v>
      </c>
      <c r="BH2">
        <f ca="1">BG2-BJ2-BK2</f>
        <v>4</v>
      </c>
      <c r="BI2">
        <f ca="1">CountCellsByColor(B2:BC2,BI$1)</f>
        <v>0</v>
      </c>
      <c r="BJ2">
        <f ca="1">CountCellsByColor(B2:BC2,BJ$1)</f>
        <v>7</v>
      </c>
      <c r="BK2">
        <f ca="1">CountCellsByColor(B2:BC2,BK$1)</f>
        <v>0</v>
      </c>
      <c r="BL2" s="17">
        <f ca="1">(BH2-MIN(BH$2:BH$55))/(MAX(BH$2:BH$55)-MIN(BH$2:BH$55))</f>
        <v>0.36363636363636365</v>
      </c>
    </row>
    <row r="3" spans="1:64">
      <c r="A3" t="s">
        <v>2</v>
      </c>
      <c r="B3" s="2"/>
      <c r="C3" s="2"/>
      <c r="I3" s="2">
        <v>35703</v>
      </c>
      <c r="AT3" s="3">
        <v>38400</v>
      </c>
      <c r="BD3" s="15">
        <v>2</v>
      </c>
      <c r="BF3" t="str">
        <f t="shared" ref="BF3:BF55" si="0">A3</f>
        <v>Angola</v>
      </c>
      <c r="BG3">
        <f t="shared" ref="BG3:BG56" si="1">COUNTA(B3:BC3)</f>
        <v>2</v>
      </c>
      <c r="BH3">
        <f t="shared" ref="BH3:BH56" ca="1" si="2">BG3-BJ3-BK3</f>
        <v>1</v>
      </c>
      <c r="BI3">
        <f t="shared" ref="BI3:BI56" ca="1" si="3">CountCellsByColor(B3:BC3,BI$1)</f>
        <v>0</v>
      </c>
      <c r="BJ3">
        <f t="shared" ref="BJ3:BJ56" ca="1" si="4">CountCellsByColor(B3:BC3,BJ$1)</f>
        <v>1</v>
      </c>
      <c r="BK3">
        <f t="shared" ref="BK3:BK56" ca="1" si="5">CountCellsByColor(B3:BC3,BK$1)</f>
        <v>0</v>
      </c>
      <c r="BL3" s="17">
        <f t="shared" ref="BL3:BL55" ca="1" si="6">(BH3-MIN(BH$2:BH$55))/(MAX(BH$2:BH$55)-MIN(BH$2:BH$55))</f>
        <v>9.0909090909090912E-2</v>
      </c>
    </row>
    <row r="4" spans="1:64">
      <c r="A4" t="s">
        <v>3</v>
      </c>
      <c r="F4" s="3">
        <v>37029</v>
      </c>
      <c r="K4" s="3">
        <v>37029</v>
      </c>
      <c r="W4" s="3">
        <v>37029</v>
      </c>
      <c r="X4" s="3">
        <v>37029</v>
      </c>
      <c r="AF4" s="3">
        <v>37029</v>
      </c>
      <c r="AH4" s="3">
        <v>37029</v>
      </c>
      <c r="AI4" s="3">
        <v>38153</v>
      </c>
      <c r="BD4" s="15">
        <v>7</v>
      </c>
      <c r="BF4" t="str">
        <f t="shared" si="0"/>
        <v>Benin</v>
      </c>
      <c r="BG4">
        <f t="shared" si="1"/>
        <v>7</v>
      </c>
      <c r="BH4">
        <f t="shared" ca="1" si="2"/>
        <v>0</v>
      </c>
      <c r="BI4">
        <f t="shared" ca="1" si="3"/>
        <v>0</v>
      </c>
      <c r="BJ4">
        <f t="shared" ca="1" si="4"/>
        <v>7</v>
      </c>
      <c r="BK4">
        <f t="shared" ca="1" si="5"/>
        <v>0</v>
      </c>
      <c r="BL4" s="17">
        <f t="shared" ca="1" si="6"/>
        <v>0</v>
      </c>
    </row>
    <row r="5" spans="1:64">
      <c r="A5" s="5" t="s">
        <v>4</v>
      </c>
      <c r="Q5" s="3">
        <v>37804</v>
      </c>
      <c r="W5" s="3">
        <v>37806</v>
      </c>
      <c r="AH5" s="3">
        <v>38581</v>
      </c>
      <c r="BC5" s="5" t="s">
        <v>43</v>
      </c>
      <c r="BD5" s="15">
        <v>4</v>
      </c>
      <c r="BF5" t="str">
        <f t="shared" si="0"/>
        <v>Botswana</v>
      </c>
      <c r="BG5">
        <f t="shared" si="1"/>
        <v>4</v>
      </c>
      <c r="BH5">
        <f t="shared" ca="1" si="2"/>
        <v>0</v>
      </c>
      <c r="BI5">
        <f t="shared" ca="1" si="3"/>
        <v>0</v>
      </c>
      <c r="BJ5">
        <f t="shared" ca="1" si="4"/>
        <v>4</v>
      </c>
      <c r="BK5">
        <f t="shared" ca="1" si="5"/>
        <v>0</v>
      </c>
      <c r="BL5" s="17">
        <f t="shared" ca="1" si="6"/>
        <v>0</v>
      </c>
    </row>
    <row r="6" spans="1:64">
      <c r="A6" t="s">
        <v>5</v>
      </c>
      <c r="D6" s="3">
        <v>37029</v>
      </c>
      <c r="K6" s="3">
        <v>37029</v>
      </c>
      <c r="L6" s="3">
        <v>37029</v>
      </c>
      <c r="W6" s="3">
        <v>37029</v>
      </c>
      <c r="X6" s="2">
        <v>37705</v>
      </c>
      <c r="AG6" s="3">
        <v>37029</v>
      </c>
      <c r="AI6" s="2">
        <v>39121</v>
      </c>
      <c r="AZ6" s="3">
        <v>33976</v>
      </c>
      <c r="BD6" s="15">
        <v>8</v>
      </c>
      <c r="BF6" t="str">
        <f t="shared" si="0"/>
        <v>Burkina Faso</v>
      </c>
      <c r="BG6">
        <f t="shared" si="1"/>
        <v>8</v>
      </c>
      <c r="BH6">
        <f t="shared" ca="1" si="2"/>
        <v>2</v>
      </c>
      <c r="BI6">
        <f t="shared" ca="1" si="3"/>
        <v>0</v>
      </c>
      <c r="BJ6">
        <f t="shared" ca="1" si="4"/>
        <v>6</v>
      </c>
      <c r="BK6">
        <f t="shared" ca="1" si="5"/>
        <v>0</v>
      </c>
      <c r="BL6" s="17">
        <f t="shared" ca="1" si="6"/>
        <v>0.18181818181818182</v>
      </c>
    </row>
    <row r="7" spans="1:64">
      <c r="A7" t="s">
        <v>6</v>
      </c>
      <c r="L7" s="3">
        <v>37029</v>
      </c>
      <c r="Z7" s="3">
        <v>39904</v>
      </c>
      <c r="AH7" s="2">
        <v>37029</v>
      </c>
      <c r="BD7" s="15">
        <v>3</v>
      </c>
      <c r="BF7" t="str">
        <f t="shared" si="0"/>
        <v>Burundi</v>
      </c>
      <c r="BG7">
        <f t="shared" si="1"/>
        <v>3</v>
      </c>
      <c r="BH7">
        <f t="shared" ca="1" si="2"/>
        <v>1</v>
      </c>
      <c r="BI7">
        <f t="shared" ca="1" si="3"/>
        <v>0</v>
      </c>
      <c r="BJ7">
        <f t="shared" ca="1" si="4"/>
        <v>2</v>
      </c>
      <c r="BK7">
        <f t="shared" ca="1" si="5"/>
        <v>0</v>
      </c>
      <c r="BL7" s="17">
        <f t="shared" ca="1" si="6"/>
        <v>9.0909090909090912E-2</v>
      </c>
    </row>
    <row r="8" spans="1:64">
      <c r="A8" s="5" t="s">
        <v>7</v>
      </c>
      <c r="Q8" s="3">
        <v>36823</v>
      </c>
      <c r="X8" s="3">
        <v>37029</v>
      </c>
      <c r="AF8" s="3">
        <v>37029</v>
      </c>
      <c r="AG8" s="3">
        <v>37029</v>
      </c>
      <c r="AH8" s="3">
        <v>37106</v>
      </c>
      <c r="AI8" s="3">
        <v>39106</v>
      </c>
      <c r="BD8" s="15">
        <v>6</v>
      </c>
      <c r="BF8" t="str">
        <f t="shared" si="0"/>
        <v>Cameroon</v>
      </c>
      <c r="BG8">
        <f t="shared" si="1"/>
        <v>6</v>
      </c>
      <c r="BH8">
        <f t="shared" ca="1" si="2"/>
        <v>0</v>
      </c>
      <c r="BI8">
        <f t="shared" ca="1" si="3"/>
        <v>0</v>
      </c>
      <c r="BJ8">
        <f t="shared" ca="1" si="4"/>
        <v>6</v>
      </c>
      <c r="BK8">
        <f t="shared" ca="1" si="5"/>
        <v>0</v>
      </c>
      <c r="BL8" s="17">
        <f t="shared" ca="1" si="6"/>
        <v>0</v>
      </c>
    </row>
    <row r="9" spans="1:64">
      <c r="A9" t="s">
        <v>79</v>
      </c>
      <c r="C9" s="2">
        <v>35703</v>
      </c>
      <c r="BD9" s="15">
        <v>1</v>
      </c>
      <c r="BF9" t="str">
        <f t="shared" si="0"/>
        <v>Cabo Verde</v>
      </c>
      <c r="BG9">
        <f t="shared" si="1"/>
        <v>1</v>
      </c>
      <c r="BH9">
        <f t="shared" ca="1" si="2"/>
        <v>1</v>
      </c>
      <c r="BI9">
        <f t="shared" ca="1" si="3"/>
        <v>0</v>
      </c>
      <c r="BJ9">
        <f t="shared" ca="1" si="4"/>
        <v>0</v>
      </c>
      <c r="BK9">
        <f t="shared" ca="1" si="5"/>
        <v>0</v>
      </c>
      <c r="BL9" s="17">
        <f t="shared" ca="1" si="6"/>
        <v>9.0909090909090912E-2</v>
      </c>
    </row>
    <row r="10" spans="1:64">
      <c r="A10" s="5" t="s">
        <v>74</v>
      </c>
      <c r="Q10" s="3">
        <v>36563</v>
      </c>
      <c r="AI10" s="3">
        <v>38986</v>
      </c>
      <c r="BD10" s="15">
        <v>2</v>
      </c>
      <c r="BF10" t="str">
        <f t="shared" si="0"/>
        <v>Central African Rep.</v>
      </c>
      <c r="BG10">
        <f t="shared" si="1"/>
        <v>2</v>
      </c>
      <c r="BH10">
        <f t="shared" ca="1" si="2"/>
        <v>0</v>
      </c>
      <c r="BI10">
        <f t="shared" ca="1" si="3"/>
        <v>0</v>
      </c>
      <c r="BJ10">
        <f t="shared" ca="1" si="4"/>
        <v>2</v>
      </c>
      <c r="BK10">
        <f t="shared" ca="1" si="5"/>
        <v>0</v>
      </c>
      <c r="BL10" s="17">
        <f t="shared" ca="1" si="6"/>
        <v>0</v>
      </c>
    </row>
    <row r="11" spans="1:64">
      <c r="A11" s="5" t="s">
        <v>8</v>
      </c>
      <c r="D11" s="3">
        <v>37029</v>
      </c>
      <c r="F11" s="3">
        <v>37029</v>
      </c>
      <c r="Q11" s="3">
        <v>35868</v>
      </c>
      <c r="X11" s="3">
        <v>38153</v>
      </c>
      <c r="AF11" s="3">
        <v>37029</v>
      </c>
      <c r="AH11" s="3">
        <v>37029</v>
      </c>
      <c r="AI11" s="3">
        <v>35768</v>
      </c>
      <c r="BD11" s="15">
        <v>7</v>
      </c>
      <c r="BF11" t="str">
        <f t="shared" si="0"/>
        <v>Chad</v>
      </c>
      <c r="BG11">
        <f t="shared" si="1"/>
        <v>7</v>
      </c>
      <c r="BH11">
        <f t="shared" ca="1" si="2"/>
        <v>0</v>
      </c>
      <c r="BI11">
        <f t="shared" ca="1" si="3"/>
        <v>0</v>
      </c>
      <c r="BJ11">
        <f t="shared" ca="1" si="4"/>
        <v>7</v>
      </c>
      <c r="BK11">
        <f t="shared" ca="1" si="5"/>
        <v>0</v>
      </c>
      <c r="BL11" s="17">
        <f t="shared" ca="1" si="6"/>
        <v>0</v>
      </c>
    </row>
    <row r="12" spans="1:64">
      <c r="A12" t="s">
        <v>9</v>
      </c>
      <c r="F12" s="3">
        <v>37029</v>
      </c>
      <c r="G12" s="3">
        <v>37029</v>
      </c>
      <c r="Q12" s="2">
        <v>34651</v>
      </c>
      <c r="AF12" s="3">
        <v>37029</v>
      </c>
      <c r="AH12" s="3">
        <v>37029</v>
      </c>
      <c r="BD12" s="15">
        <v>5</v>
      </c>
      <c r="BF12" t="str">
        <f t="shared" si="0"/>
        <v>Comoros</v>
      </c>
      <c r="BG12">
        <f t="shared" si="1"/>
        <v>5</v>
      </c>
      <c r="BH12">
        <f t="shared" ca="1" si="2"/>
        <v>1</v>
      </c>
      <c r="BI12">
        <f t="shared" ca="1" si="3"/>
        <v>0</v>
      </c>
      <c r="BJ12">
        <f t="shared" ca="1" si="4"/>
        <v>4</v>
      </c>
      <c r="BK12">
        <f t="shared" ca="1" si="5"/>
        <v>0</v>
      </c>
      <c r="BL12" s="17">
        <f t="shared" ca="1" si="6"/>
        <v>9.0909090909090912E-2</v>
      </c>
    </row>
    <row r="13" spans="1:64">
      <c r="A13" t="s">
        <v>82</v>
      </c>
      <c r="AC13" s="3">
        <v>40359</v>
      </c>
      <c r="AH13" s="2">
        <v>40532</v>
      </c>
      <c r="AK13" s="3">
        <v>39280</v>
      </c>
      <c r="AT13" s="3">
        <v>38687</v>
      </c>
      <c r="AZ13" s="3">
        <v>38629</v>
      </c>
      <c r="BD13" s="15">
        <v>5</v>
      </c>
      <c r="BF13" t="str">
        <f t="shared" si="0"/>
        <v>Rep. of the Congo</v>
      </c>
      <c r="BG13">
        <f t="shared" si="1"/>
        <v>5</v>
      </c>
      <c r="BH13">
        <f t="shared" ca="1" si="2"/>
        <v>1</v>
      </c>
      <c r="BI13">
        <f t="shared" ca="1" si="3"/>
        <v>0</v>
      </c>
      <c r="BJ13">
        <f t="shared" ca="1" si="4"/>
        <v>4</v>
      </c>
      <c r="BK13">
        <f t="shared" ca="1" si="5"/>
        <v>0</v>
      </c>
      <c r="BL13" s="17">
        <f t="shared" ca="1" si="6"/>
        <v>9.0909090909090912E-2</v>
      </c>
    </row>
    <row r="14" spans="1:64">
      <c r="A14" s="5" t="s">
        <v>80</v>
      </c>
      <c r="W14" s="3">
        <v>35738</v>
      </c>
      <c r="AZ14" s="3">
        <v>34835</v>
      </c>
      <c r="BD14" s="15">
        <v>2</v>
      </c>
      <c r="BF14" t="str">
        <f t="shared" si="0"/>
        <v>Côte d'Ivoire</v>
      </c>
      <c r="BG14">
        <f t="shared" si="1"/>
        <v>2</v>
      </c>
      <c r="BH14">
        <f t="shared" ca="1" si="2"/>
        <v>0</v>
      </c>
      <c r="BI14">
        <f t="shared" ca="1" si="3"/>
        <v>0</v>
      </c>
      <c r="BJ14">
        <f t="shared" ca="1" si="4"/>
        <v>2</v>
      </c>
      <c r="BK14">
        <f t="shared" ca="1" si="5"/>
        <v>0</v>
      </c>
      <c r="BL14" s="17">
        <f t="shared" ca="1" si="6"/>
        <v>0</v>
      </c>
    </row>
    <row r="15" spans="1:64">
      <c r="A15" s="5" t="s">
        <v>78</v>
      </c>
      <c r="Q15" s="3">
        <v>36147</v>
      </c>
      <c r="AT15" s="3">
        <v>38230</v>
      </c>
      <c r="BD15" s="15">
        <v>2</v>
      </c>
      <c r="BF15" t="str">
        <f t="shared" si="0"/>
        <v>D. Rep. of the Congo</v>
      </c>
      <c r="BG15">
        <f t="shared" si="1"/>
        <v>2</v>
      </c>
      <c r="BH15">
        <f t="shared" ca="1" si="2"/>
        <v>0</v>
      </c>
      <c r="BI15">
        <f t="shared" ca="1" si="3"/>
        <v>0</v>
      </c>
      <c r="BJ15">
        <f t="shared" ca="1" si="4"/>
        <v>2</v>
      </c>
      <c r="BK15">
        <f t="shared" ca="1" si="5"/>
        <v>0</v>
      </c>
      <c r="BL15" s="17">
        <f t="shared" ca="1" si="6"/>
        <v>0</v>
      </c>
    </row>
    <row r="16" spans="1:64">
      <c r="A16" s="5" t="s">
        <v>10</v>
      </c>
      <c r="Q16" s="3">
        <v>35997</v>
      </c>
      <c r="BD16" s="15">
        <v>1</v>
      </c>
      <c r="BF16" t="str">
        <f t="shared" si="0"/>
        <v>Djibouti</v>
      </c>
      <c r="BG16">
        <f t="shared" si="1"/>
        <v>1</v>
      </c>
      <c r="BH16">
        <f t="shared" ca="1" si="2"/>
        <v>0</v>
      </c>
      <c r="BI16">
        <f t="shared" ca="1" si="3"/>
        <v>0</v>
      </c>
      <c r="BJ16">
        <f t="shared" ca="1" si="4"/>
        <v>1</v>
      </c>
      <c r="BK16">
        <f t="shared" ca="1" si="5"/>
        <v>0</v>
      </c>
      <c r="BL16" s="17">
        <f t="shared" ca="1" si="6"/>
        <v>0</v>
      </c>
    </row>
    <row r="17" spans="1:64">
      <c r="A17" t="s">
        <v>11</v>
      </c>
      <c r="B17" s="2">
        <v>35518</v>
      </c>
      <c r="E17" s="3">
        <v>37804</v>
      </c>
      <c r="H17" s="3">
        <v>36823</v>
      </c>
      <c r="J17" s="3">
        <v>36563</v>
      </c>
      <c r="K17" s="3">
        <v>35868</v>
      </c>
      <c r="L17" s="2">
        <v>34651</v>
      </c>
      <c r="O17" s="3">
        <v>36147</v>
      </c>
      <c r="P17" s="3">
        <v>35997</v>
      </c>
      <c r="T17" s="2">
        <v>38925</v>
      </c>
      <c r="U17" s="3">
        <v>35786</v>
      </c>
      <c r="W17" s="3">
        <v>35865</v>
      </c>
      <c r="X17" s="3">
        <v>35860</v>
      </c>
      <c r="AC17" s="2">
        <v>33210</v>
      </c>
      <c r="AE17" s="2">
        <v>35724</v>
      </c>
      <c r="AF17" s="2">
        <v>35863</v>
      </c>
      <c r="AH17" s="2">
        <v>41815</v>
      </c>
      <c r="AI17" s="4" t="s">
        <v>44</v>
      </c>
      <c r="AJ17" s="3">
        <v>36137</v>
      </c>
      <c r="AL17" s="3">
        <v>35858</v>
      </c>
      <c r="AM17" s="3">
        <v>36697</v>
      </c>
      <c r="AP17" s="3">
        <v>35859</v>
      </c>
      <c r="AQ17" s="3">
        <v>37278</v>
      </c>
      <c r="AS17" s="2">
        <v>30100</v>
      </c>
      <c r="AT17" s="3">
        <v>36096</v>
      </c>
      <c r="AV17" s="4" t="s">
        <v>45</v>
      </c>
      <c r="AW17" s="3">
        <v>36725</v>
      </c>
      <c r="AX17" s="3">
        <v>35550</v>
      </c>
      <c r="AZ17" s="2">
        <v>32850</v>
      </c>
      <c r="BA17" s="3">
        <v>35007</v>
      </c>
      <c r="BB17" s="3">
        <v>36644</v>
      </c>
      <c r="BC17" s="3">
        <v>36313</v>
      </c>
      <c r="BD17" s="15">
        <v>31</v>
      </c>
      <c r="BF17" t="str">
        <f t="shared" si="0"/>
        <v>Egypt</v>
      </c>
      <c r="BG17">
        <f t="shared" si="1"/>
        <v>31</v>
      </c>
      <c r="BH17">
        <f t="shared" ca="1" si="2"/>
        <v>11</v>
      </c>
      <c r="BI17">
        <f t="shared" ca="1" si="3"/>
        <v>2</v>
      </c>
      <c r="BJ17">
        <f t="shared" ca="1" si="4"/>
        <v>20</v>
      </c>
      <c r="BK17">
        <f t="shared" ca="1" si="5"/>
        <v>0</v>
      </c>
      <c r="BL17" s="17">
        <f t="shared" ca="1" si="6"/>
        <v>1</v>
      </c>
    </row>
    <row r="18" spans="1:64">
      <c r="A18" s="5" t="s">
        <v>12</v>
      </c>
      <c r="T18" s="3">
        <v>39975</v>
      </c>
      <c r="AI18" s="3">
        <v>38538</v>
      </c>
      <c r="AT18" s="3">
        <v>38034</v>
      </c>
      <c r="BD18" s="15">
        <v>3</v>
      </c>
      <c r="BF18" t="str">
        <f t="shared" si="0"/>
        <v>Equatorial Guinea</v>
      </c>
      <c r="BG18">
        <f t="shared" si="1"/>
        <v>3</v>
      </c>
      <c r="BH18">
        <f t="shared" ca="1" si="2"/>
        <v>0</v>
      </c>
      <c r="BI18">
        <f t="shared" ca="1" si="3"/>
        <v>0</v>
      </c>
      <c r="BJ18">
        <f t="shared" ca="1" si="4"/>
        <v>3</v>
      </c>
      <c r="BK18">
        <f t="shared" ca="1" si="5"/>
        <v>0</v>
      </c>
      <c r="BL18" s="17">
        <f t="shared" ca="1" si="6"/>
        <v>0</v>
      </c>
    </row>
    <row r="19" spans="1:64">
      <c r="A19" s="5" t="s">
        <v>13</v>
      </c>
      <c r="BA19" s="3">
        <v>37072</v>
      </c>
      <c r="BD19" s="15">
        <v>1</v>
      </c>
      <c r="BF19" t="str">
        <f t="shared" si="0"/>
        <v>Eritrea</v>
      </c>
      <c r="BG19">
        <f t="shared" si="1"/>
        <v>1</v>
      </c>
      <c r="BH19">
        <f t="shared" ca="1" si="2"/>
        <v>0</v>
      </c>
      <c r="BI19">
        <f t="shared" ca="1" si="3"/>
        <v>0</v>
      </c>
      <c r="BJ19">
        <f t="shared" ca="1" si="4"/>
        <v>1</v>
      </c>
      <c r="BK19">
        <f t="shared" ca="1" si="5"/>
        <v>0</v>
      </c>
      <c r="BL19" s="17">
        <f t="shared" ca="1" si="6"/>
        <v>0</v>
      </c>
    </row>
    <row r="20" spans="1:64">
      <c r="A20" t="s">
        <v>14</v>
      </c>
      <c r="B20" s="2">
        <v>37411</v>
      </c>
      <c r="Q20" s="2">
        <v>38925</v>
      </c>
      <c r="R20" s="3">
        <v>39975</v>
      </c>
      <c r="AC20" s="2">
        <v>38013</v>
      </c>
      <c r="AE20" s="2"/>
      <c r="AF20" s="2"/>
      <c r="AG20" s="2"/>
      <c r="AH20" s="2"/>
      <c r="AI20" s="2"/>
      <c r="AM20" s="3">
        <v>38005</v>
      </c>
      <c r="AT20" s="3">
        <v>39448</v>
      </c>
      <c r="AV20" s="2">
        <v>36592</v>
      </c>
      <c r="AZ20" s="2">
        <v>36874</v>
      </c>
      <c r="BD20" s="15">
        <v>8</v>
      </c>
      <c r="BF20" t="str">
        <f t="shared" si="0"/>
        <v>Ethiopia</v>
      </c>
      <c r="BG20">
        <f t="shared" si="1"/>
        <v>8</v>
      </c>
      <c r="BH20">
        <f t="shared" ca="1" si="2"/>
        <v>5</v>
      </c>
      <c r="BI20">
        <f t="shared" ca="1" si="3"/>
        <v>0</v>
      </c>
      <c r="BJ20">
        <f t="shared" ca="1" si="4"/>
        <v>3</v>
      </c>
      <c r="BK20">
        <f t="shared" ca="1" si="5"/>
        <v>0</v>
      </c>
      <c r="BL20" s="17">
        <f t="shared" ca="1" si="6"/>
        <v>0.45454545454545453</v>
      </c>
    </row>
    <row r="21" spans="1:64">
      <c r="A21" t="s">
        <v>15</v>
      </c>
      <c r="Q21" s="3">
        <v>35786</v>
      </c>
      <c r="AE21" s="2"/>
      <c r="AF21" s="3">
        <v>38436</v>
      </c>
      <c r="AG21" s="2"/>
      <c r="AH21" s="3">
        <v>41473</v>
      </c>
      <c r="AI21" s="6" t="s">
        <v>46</v>
      </c>
      <c r="AT21" s="3">
        <v>38566</v>
      </c>
      <c r="BD21" s="15">
        <v>5</v>
      </c>
      <c r="BF21" t="str">
        <f t="shared" si="0"/>
        <v>Gabon</v>
      </c>
      <c r="BG21">
        <f t="shared" si="1"/>
        <v>5</v>
      </c>
      <c r="BH21">
        <f t="shared" ca="1" si="2"/>
        <v>1</v>
      </c>
      <c r="BI21">
        <f t="shared" ca="1" si="3"/>
        <v>1</v>
      </c>
      <c r="BJ21">
        <f t="shared" ca="1" si="4"/>
        <v>4</v>
      </c>
      <c r="BK21">
        <f t="shared" ca="1" si="5"/>
        <v>0</v>
      </c>
      <c r="BL21" s="17">
        <f t="shared" ca="1" si="6"/>
        <v>9.0909090909090912E-2</v>
      </c>
    </row>
    <row r="22" spans="1:64">
      <c r="A22" t="s">
        <v>73</v>
      </c>
      <c r="X22" s="3">
        <v>37550</v>
      </c>
      <c r="AC22" s="3">
        <v>34906</v>
      </c>
      <c r="AE22" s="2"/>
      <c r="AF22" s="3">
        <v>38121</v>
      </c>
      <c r="AG22" s="3">
        <v>37020</v>
      </c>
      <c r="AH22" s="2"/>
      <c r="AI22" s="2">
        <v>38768</v>
      </c>
      <c r="BD22" s="15">
        <v>5</v>
      </c>
      <c r="BF22" t="str">
        <f t="shared" si="0"/>
        <v>The Gambia</v>
      </c>
      <c r="BG22">
        <f t="shared" si="1"/>
        <v>5</v>
      </c>
      <c r="BH22">
        <f t="shared" ca="1" si="2"/>
        <v>1</v>
      </c>
      <c r="BI22">
        <f t="shared" ca="1" si="3"/>
        <v>0</v>
      </c>
      <c r="BJ22">
        <f t="shared" ca="1" si="4"/>
        <v>4</v>
      </c>
      <c r="BK22">
        <f t="shared" ca="1" si="5"/>
        <v>0</v>
      </c>
      <c r="BL22" s="17">
        <f t="shared" ca="1" si="6"/>
        <v>9.0909090909090912E-2</v>
      </c>
    </row>
    <row r="23" spans="1:64">
      <c r="A23" s="5" t="s">
        <v>16</v>
      </c>
      <c r="D23" s="3">
        <v>37029</v>
      </c>
      <c r="E23" s="3">
        <v>37806</v>
      </c>
      <c r="F23" s="3">
        <v>37029</v>
      </c>
      <c r="N23" s="3">
        <v>35738</v>
      </c>
      <c r="Q23" s="3">
        <v>35865</v>
      </c>
      <c r="X23" s="3">
        <v>37026</v>
      </c>
      <c r="AE23" s="2"/>
      <c r="AF23" s="2"/>
      <c r="AG23" s="3">
        <v>37029</v>
      </c>
      <c r="AH23" s="3">
        <v>37029</v>
      </c>
      <c r="AI23" s="2"/>
      <c r="AT23" s="3">
        <v>35985</v>
      </c>
      <c r="BB23" s="3">
        <v>37029</v>
      </c>
      <c r="BC23" s="3">
        <v>37802</v>
      </c>
      <c r="BD23" s="15">
        <v>11</v>
      </c>
      <c r="BF23" t="str">
        <f t="shared" si="0"/>
        <v>Ghana</v>
      </c>
      <c r="BG23">
        <f t="shared" si="1"/>
        <v>11</v>
      </c>
      <c r="BH23">
        <f t="shared" ca="1" si="2"/>
        <v>0</v>
      </c>
      <c r="BI23">
        <f t="shared" ca="1" si="3"/>
        <v>0</v>
      </c>
      <c r="BJ23">
        <f t="shared" ca="1" si="4"/>
        <v>11</v>
      </c>
      <c r="BK23">
        <f t="shared" ca="1" si="5"/>
        <v>0</v>
      </c>
      <c r="BL23" s="17">
        <f t="shared" ca="1" si="6"/>
        <v>0</v>
      </c>
    </row>
    <row r="24" spans="1:64">
      <c r="A24" t="s">
        <v>17</v>
      </c>
      <c r="D24" s="3">
        <v>37029</v>
      </c>
      <c r="F24" s="2">
        <v>37705</v>
      </c>
      <c r="H24" s="3">
        <v>37029</v>
      </c>
      <c r="K24" s="3">
        <v>38153</v>
      </c>
      <c r="Q24" s="3">
        <v>35860</v>
      </c>
      <c r="V24" s="3">
        <v>37550</v>
      </c>
      <c r="W24" s="3">
        <v>37026</v>
      </c>
      <c r="AE24" s="2"/>
      <c r="AF24" s="3">
        <v>37029</v>
      </c>
      <c r="AG24" s="3">
        <v>37029</v>
      </c>
      <c r="AH24" s="3">
        <v>37029</v>
      </c>
      <c r="AI24" s="3">
        <v>37378</v>
      </c>
      <c r="AT24" s="3">
        <v>39350</v>
      </c>
      <c r="AZ24" s="3">
        <v>33195</v>
      </c>
      <c r="BD24" s="15">
        <v>13</v>
      </c>
      <c r="BF24" t="str">
        <f t="shared" si="0"/>
        <v>Guinea</v>
      </c>
      <c r="BG24">
        <f t="shared" si="1"/>
        <v>13</v>
      </c>
      <c r="BH24">
        <f t="shared" ca="1" si="2"/>
        <v>1</v>
      </c>
      <c r="BI24">
        <f t="shared" ca="1" si="3"/>
        <v>0</v>
      </c>
      <c r="BJ24">
        <f t="shared" ca="1" si="4"/>
        <v>12</v>
      </c>
      <c r="BK24">
        <f t="shared" ca="1" si="5"/>
        <v>0</v>
      </c>
      <c r="BL24" s="17">
        <f t="shared" ca="1" si="6"/>
        <v>9.0909090909090912E-2</v>
      </c>
    </row>
    <row r="25" spans="1:64">
      <c r="A25" s="5" t="s">
        <v>81</v>
      </c>
      <c r="AE25" s="2"/>
      <c r="AF25" s="2"/>
      <c r="AG25" s="2"/>
      <c r="AH25" s="2"/>
      <c r="AI25" s="3">
        <v>42152</v>
      </c>
      <c r="BD25" s="15">
        <v>1</v>
      </c>
      <c r="BF25" t="str">
        <f t="shared" si="0"/>
        <v>Guinea-Bissau</v>
      </c>
      <c r="BG25">
        <f t="shared" si="1"/>
        <v>1</v>
      </c>
      <c r="BH25">
        <f t="shared" ca="1" si="2"/>
        <v>0</v>
      </c>
      <c r="BI25">
        <f t="shared" ca="1" si="3"/>
        <v>0</v>
      </c>
      <c r="BJ25">
        <f t="shared" ca="1" si="4"/>
        <v>1</v>
      </c>
      <c r="BK25">
        <f t="shared" ca="1" si="5"/>
        <v>0</v>
      </c>
      <c r="BL25" s="17">
        <f t="shared" ca="1" si="6"/>
        <v>0</v>
      </c>
    </row>
    <row r="26" spans="1:64">
      <c r="A26" s="5" t="s">
        <v>18</v>
      </c>
      <c r="G26" s="3">
        <v>39904</v>
      </c>
      <c r="AC26" s="3">
        <v>39238</v>
      </c>
      <c r="AE26" s="2"/>
      <c r="AF26" s="2"/>
      <c r="AG26" s="2"/>
      <c r="AH26" s="3">
        <v>41036</v>
      </c>
      <c r="AI26" s="2"/>
      <c r="BD26" s="15">
        <v>3</v>
      </c>
      <c r="BF26" t="str">
        <f t="shared" si="0"/>
        <v>Kenya</v>
      </c>
      <c r="BG26">
        <f t="shared" si="1"/>
        <v>3</v>
      </c>
      <c r="BH26">
        <f t="shared" ca="1" si="2"/>
        <v>0</v>
      </c>
      <c r="BI26">
        <f t="shared" ca="1" si="3"/>
        <v>0</v>
      </c>
      <c r="BJ26">
        <f t="shared" ca="1" si="4"/>
        <v>3</v>
      </c>
      <c r="BK26">
        <f t="shared" ca="1" si="5"/>
        <v>0</v>
      </c>
      <c r="BL26" s="17">
        <f t="shared" ca="1" si="6"/>
        <v>0</v>
      </c>
    </row>
    <row r="27" spans="1:64">
      <c r="A27" s="5" t="s">
        <v>59</v>
      </c>
      <c r="BD27" s="15">
        <v>0</v>
      </c>
      <c r="BF27" t="str">
        <f t="shared" si="0"/>
        <v>Lesotho</v>
      </c>
      <c r="BG27">
        <f t="shared" si="1"/>
        <v>0</v>
      </c>
      <c r="BH27">
        <f t="shared" ca="1" si="2"/>
        <v>0</v>
      </c>
      <c r="BI27">
        <f t="shared" ca="1" si="3"/>
        <v>0</v>
      </c>
      <c r="BJ27">
        <f t="shared" ca="1" si="4"/>
        <v>0</v>
      </c>
      <c r="BK27">
        <f t="shared" ca="1" si="5"/>
        <v>0</v>
      </c>
      <c r="BL27" s="17">
        <f t="shared" ca="1" si="6"/>
        <v>0</v>
      </c>
    </row>
    <row r="28" spans="1:64">
      <c r="A28" s="5" t="s">
        <v>60</v>
      </c>
      <c r="BD28" s="15">
        <v>0</v>
      </c>
      <c r="BF28" t="str">
        <f t="shared" si="0"/>
        <v>Liberia</v>
      </c>
      <c r="BG28">
        <f t="shared" si="1"/>
        <v>0</v>
      </c>
      <c r="BH28">
        <f t="shared" ca="1" si="2"/>
        <v>0</v>
      </c>
      <c r="BI28">
        <f t="shared" ca="1" si="3"/>
        <v>0</v>
      </c>
      <c r="BJ28">
        <f t="shared" ca="1" si="4"/>
        <v>0</v>
      </c>
      <c r="BK28">
        <f t="shared" ca="1" si="5"/>
        <v>0</v>
      </c>
      <c r="BL28" s="17">
        <f t="shared" ca="1" si="6"/>
        <v>0</v>
      </c>
    </row>
    <row r="29" spans="1:64">
      <c r="A29" t="s">
        <v>20</v>
      </c>
      <c r="B29" s="3">
        <v>37109</v>
      </c>
      <c r="M29" s="3">
        <v>40359</v>
      </c>
      <c r="Q29" s="2">
        <v>33210</v>
      </c>
      <c r="T29" s="2">
        <v>38013</v>
      </c>
      <c r="V29" s="3">
        <v>34906</v>
      </c>
      <c r="Z29" s="3">
        <v>39238</v>
      </c>
      <c r="AI29" s="4" t="s">
        <v>48</v>
      </c>
      <c r="AT29" s="3">
        <v>37421</v>
      </c>
      <c r="AZ29" s="5" t="s">
        <v>49</v>
      </c>
      <c r="BD29" s="15">
        <v>9</v>
      </c>
      <c r="BF29" t="str">
        <f t="shared" si="0"/>
        <v>Libya</v>
      </c>
      <c r="BG29">
        <f t="shared" si="1"/>
        <v>9</v>
      </c>
      <c r="BH29">
        <f t="shared" ca="1" si="2"/>
        <v>3</v>
      </c>
      <c r="BI29">
        <f t="shared" ca="1" si="3"/>
        <v>1</v>
      </c>
      <c r="BJ29">
        <f t="shared" ca="1" si="4"/>
        <v>6</v>
      </c>
      <c r="BK29">
        <f t="shared" ca="1" si="5"/>
        <v>0</v>
      </c>
      <c r="BL29" s="17">
        <f t="shared" ca="1" si="6"/>
        <v>0.27272727272727271</v>
      </c>
    </row>
    <row r="30" spans="1:64">
      <c r="A30" t="s">
        <v>21</v>
      </c>
      <c r="AH30" s="2">
        <v>38142</v>
      </c>
      <c r="AT30" s="3">
        <v>39064</v>
      </c>
      <c r="BD30" s="15">
        <v>2</v>
      </c>
      <c r="BF30" t="str">
        <f t="shared" si="0"/>
        <v>Madagascar</v>
      </c>
      <c r="BG30">
        <f t="shared" si="1"/>
        <v>2</v>
      </c>
      <c r="BH30">
        <f t="shared" ca="1" si="2"/>
        <v>1</v>
      </c>
      <c r="BI30">
        <f t="shared" ca="1" si="3"/>
        <v>0</v>
      </c>
      <c r="BJ30">
        <f t="shared" ca="1" si="4"/>
        <v>1</v>
      </c>
      <c r="BK30">
        <f t="shared" ca="1" si="5"/>
        <v>0</v>
      </c>
      <c r="BL30" s="17">
        <f t="shared" ca="1" si="6"/>
        <v>9.0909090909090912E-2</v>
      </c>
    </row>
    <row r="31" spans="1:64">
      <c r="A31" t="s">
        <v>22</v>
      </c>
      <c r="Q31" s="2">
        <v>35724</v>
      </c>
      <c r="U31" s="2"/>
      <c r="V31" s="2"/>
      <c r="W31" s="2"/>
      <c r="X31" s="2"/>
      <c r="Y31" s="2"/>
      <c r="Z31" s="2"/>
      <c r="BC31" s="3">
        <v>37806</v>
      </c>
      <c r="BD31" s="15">
        <v>2</v>
      </c>
      <c r="BF31" t="str">
        <f t="shared" si="0"/>
        <v>Malawi</v>
      </c>
      <c r="BG31">
        <f t="shared" si="1"/>
        <v>2</v>
      </c>
      <c r="BH31">
        <f t="shared" ca="1" si="2"/>
        <v>1</v>
      </c>
      <c r="BI31">
        <f t="shared" ca="1" si="3"/>
        <v>0</v>
      </c>
      <c r="BJ31">
        <f t="shared" ca="1" si="4"/>
        <v>1</v>
      </c>
      <c r="BK31">
        <f t="shared" ca="1" si="5"/>
        <v>0</v>
      </c>
      <c r="BL31" s="17">
        <f t="shared" ca="1" si="6"/>
        <v>9.0909090909090912E-2</v>
      </c>
    </row>
    <row r="32" spans="1:64">
      <c r="A32" t="s">
        <v>23</v>
      </c>
      <c r="B32" s="2">
        <v>35257</v>
      </c>
      <c r="D32" s="3">
        <v>37029</v>
      </c>
      <c r="H32" s="3">
        <v>37029</v>
      </c>
      <c r="K32" s="3">
        <v>37029</v>
      </c>
      <c r="L32" s="3">
        <v>37029</v>
      </c>
      <c r="Q32" s="2">
        <v>35863</v>
      </c>
      <c r="U32" s="3">
        <v>38436</v>
      </c>
      <c r="V32" s="3">
        <v>38121</v>
      </c>
      <c r="W32" s="2"/>
      <c r="X32" s="3">
        <v>37029</v>
      </c>
      <c r="Y32" s="2"/>
      <c r="Z32" s="2"/>
      <c r="AI32" s="2">
        <v>41750</v>
      </c>
      <c r="AP32" s="3">
        <v>38454</v>
      </c>
      <c r="AZ32" s="3">
        <v>31594</v>
      </c>
      <c r="BD32" s="15">
        <v>12</v>
      </c>
      <c r="BF32" t="str">
        <f t="shared" si="0"/>
        <v>Mali</v>
      </c>
      <c r="BG32">
        <f t="shared" si="1"/>
        <v>12</v>
      </c>
      <c r="BH32">
        <f t="shared" ca="1" si="2"/>
        <v>3</v>
      </c>
      <c r="BI32">
        <f t="shared" ca="1" si="3"/>
        <v>0</v>
      </c>
      <c r="BJ32">
        <f t="shared" ca="1" si="4"/>
        <v>9</v>
      </c>
      <c r="BK32">
        <f t="shared" ca="1" si="5"/>
        <v>0</v>
      </c>
      <c r="BL32" s="17">
        <f t="shared" ca="1" si="6"/>
        <v>0.27272727272727271</v>
      </c>
    </row>
    <row r="33" spans="1:64">
      <c r="A33" t="s">
        <v>24</v>
      </c>
      <c r="B33" s="3">
        <v>39453</v>
      </c>
      <c r="F33" s="3">
        <v>37029</v>
      </c>
      <c r="H33" s="3">
        <v>37029</v>
      </c>
      <c r="U33" s="2"/>
      <c r="V33" s="3">
        <v>37020</v>
      </c>
      <c r="W33" s="3">
        <v>37029</v>
      </c>
      <c r="X33" s="3">
        <v>37029</v>
      </c>
      <c r="Y33" s="2"/>
      <c r="Z33" s="2"/>
      <c r="AH33" s="3">
        <v>37029</v>
      </c>
      <c r="AI33" s="2">
        <v>36690</v>
      </c>
      <c r="AZ33" s="3">
        <v>31482</v>
      </c>
      <c r="BD33" s="15">
        <v>9</v>
      </c>
      <c r="BF33" t="str">
        <f t="shared" si="0"/>
        <v>Mauritania</v>
      </c>
      <c r="BG33">
        <f t="shared" si="1"/>
        <v>9</v>
      </c>
      <c r="BH33">
        <f t="shared" ca="1" si="2"/>
        <v>1</v>
      </c>
      <c r="BI33">
        <f t="shared" ca="1" si="3"/>
        <v>0</v>
      </c>
      <c r="BJ33">
        <f t="shared" ca="1" si="4"/>
        <v>8</v>
      </c>
      <c r="BK33">
        <f t="shared" ca="1" si="5"/>
        <v>0</v>
      </c>
      <c r="BL33" s="17">
        <f t="shared" ca="1" si="6"/>
        <v>9.0909090909090912E-2</v>
      </c>
    </row>
    <row r="34" spans="1:64">
      <c r="A34" t="s">
        <v>25</v>
      </c>
      <c r="D34" s="3">
        <v>37029</v>
      </c>
      <c r="E34" s="3">
        <v>38581</v>
      </c>
      <c r="G34" s="2">
        <v>37029</v>
      </c>
      <c r="H34" s="3">
        <v>37106</v>
      </c>
      <c r="K34" s="3">
        <v>37029</v>
      </c>
      <c r="L34" s="3">
        <v>37029</v>
      </c>
      <c r="M34" s="2">
        <v>40532</v>
      </c>
      <c r="Q34" s="2">
        <v>41815</v>
      </c>
      <c r="U34" s="3">
        <v>41473</v>
      </c>
      <c r="V34" s="2"/>
      <c r="W34" s="3">
        <v>37029</v>
      </c>
      <c r="X34" s="3">
        <v>37029</v>
      </c>
      <c r="Y34" s="2"/>
      <c r="Z34" s="3">
        <v>41036</v>
      </c>
      <c r="AD34" s="2">
        <v>38083</v>
      </c>
      <c r="AG34" s="3">
        <v>37029</v>
      </c>
      <c r="AJ34" s="2">
        <v>35475</v>
      </c>
      <c r="AN34" s="3">
        <v>37102</v>
      </c>
      <c r="AP34" s="2">
        <v>37329</v>
      </c>
      <c r="AT34" s="2">
        <v>35843</v>
      </c>
      <c r="AW34" s="3">
        <v>36661</v>
      </c>
      <c r="AX34" s="2">
        <v>39937</v>
      </c>
      <c r="BB34" s="3">
        <v>42199</v>
      </c>
      <c r="BC34" s="3">
        <v>36663</v>
      </c>
      <c r="BD34" s="15">
        <v>22</v>
      </c>
      <c r="BF34" t="str">
        <f t="shared" si="0"/>
        <v>Mauritius</v>
      </c>
      <c r="BG34">
        <f t="shared" si="1"/>
        <v>22</v>
      </c>
      <c r="BH34">
        <f t="shared" ca="1" si="2"/>
        <v>8</v>
      </c>
      <c r="BI34">
        <f t="shared" ca="1" si="3"/>
        <v>0</v>
      </c>
      <c r="BJ34">
        <f t="shared" ca="1" si="4"/>
        <v>14</v>
      </c>
      <c r="BK34">
        <f t="shared" ca="1" si="5"/>
        <v>0</v>
      </c>
      <c r="BL34" s="17">
        <f t="shared" ca="1" si="6"/>
        <v>0.72727272727272729</v>
      </c>
    </row>
    <row r="35" spans="1:64">
      <c r="A35" t="s">
        <v>26</v>
      </c>
      <c r="D35" s="3">
        <v>38153</v>
      </c>
      <c r="F35" s="2">
        <v>39121</v>
      </c>
      <c r="H35" s="3">
        <v>39106</v>
      </c>
      <c r="J35" s="3">
        <v>38986</v>
      </c>
      <c r="K35" s="3">
        <v>35768</v>
      </c>
      <c r="Q35" s="4" t="s">
        <v>44</v>
      </c>
      <c r="R35" s="3">
        <v>38538</v>
      </c>
      <c r="U35" s="6" t="s">
        <v>46</v>
      </c>
      <c r="V35" s="2">
        <v>38768</v>
      </c>
      <c r="W35" s="2"/>
      <c r="X35" s="3">
        <v>37378</v>
      </c>
      <c r="Y35" s="3">
        <v>42152</v>
      </c>
      <c r="Z35" s="2"/>
      <c r="AC35" s="4" t="s">
        <v>48</v>
      </c>
      <c r="AF35" s="2">
        <v>41750</v>
      </c>
      <c r="AG35" s="2">
        <v>36690</v>
      </c>
      <c r="AM35" s="3">
        <v>42707</v>
      </c>
      <c r="AN35" s="3">
        <v>42662</v>
      </c>
      <c r="AP35" s="5" t="s">
        <v>50</v>
      </c>
      <c r="AV35" s="2">
        <v>36214</v>
      </c>
      <c r="AZ35" s="2">
        <v>34362</v>
      </c>
      <c r="BD35" s="15">
        <v>19</v>
      </c>
      <c r="BF35" t="str">
        <f t="shared" si="0"/>
        <v>Morocco</v>
      </c>
      <c r="BG35">
        <f t="shared" si="1"/>
        <v>19</v>
      </c>
      <c r="BH35">
        <f t="shared" ca="1" si="2"/>
        <v>9</v>
      </c>
      <c r="BI35">
        <f t="shared" ca="1" si="3"/>
        <v>3</v>
      </c>
      <c r="BJ35">
        <f t="shared" ca="1" si="4"/>
        <v>10</v>
      </c>
      <c r="BK35">
        <f t="shared" ca="1" si="5"/>
        <v>0</v>
      </c>
      <c r="BL35" s="17">
        <f t="shared" ca="1" si="6"/>
        <v>0.81818181818181823</v>
      </c>
    </row>
    <row r="36" spans="1:64">
      <c r="A36" t="s">
        <v>27</v>
      </c>
      <c r="B36" s="2">
        <v>36141</v>
      </c>
      <c r="Q36" s="3">
        <v>36137</v>
      </c>
      <c r="AH36" s="2">
        <v>35475</v>
      </c>
      <c r="AT36" s="2">
        <v>35556</v>
      </c>
      <c r="BC36" s="3">
        <v>33128</v>
      </c>
      <c r="BD36" s="15">
        <v>5</v>
      </c>
      <c r="BF36" t="str">
        <f t="shared" si="0"/>
        <v>Mozambique</v>
      </c>
      <c r="BG36">
        <f t="shared" si="1"/>
        <v>5</v>
      </c>
      <c r="BH36">
        <f t="shared" ca="1" si="2"/>
        <v>3</v>
      </c>
      <c r="BI36">
        <f t="shared" ca="1" si="3"/>
        <v>0</v>
      </c>
      <c r="BJ36">
        <f t="shared" ca="1" si="4"/>
        <v>2</v>
      </c>
      <c r="BK36">
        <f t="shared" ca="1" si="5"/>
        <v>0</v>
      </c>
      <c r="BL36" s="17">
        <f t="shared" ca="1" si="6"/>
        <v>0.27272727272727271</v>
      </c>
    </row>
    <row r="37" spans="1:64">
      <c r="A37" s="5" t="s">
        <v>28</v>
      </c>
      <c r="M37" s="3">
        <v>39280</v>
      </c>
      <c r="BD37" s="15">
        <v>1</v>
      </c>
      <c r="BF37" t="str">
        <f t="shared" si="0"/>
        <v>Namibia</v>
      </c>
      <c r="BG37">
        <f t="shared" si="1"/>
        <v>1</v>
      </c>
      <c r="BH37">
        <f t="shared" ca="1" si="2"/>
        <v>0</v>
      </c>
      <c r="BI37">
        <f t="shared" ca="1" si="3"/>
        <v>0</v>
      </c>
      <c r="BJ37">
        <f t="shared" ca="1" si="4"/>
        <v>1</v>
      </c>
      <c r="BK37">
        <f t="shared" ca="1" si="5"/>
        <v>0</v>
      </c>
      <c r="BL37" s="17">
        <f t="shared" ca="1" si="6"/>
        <v>0</v>
      </c>
    </row>
    <row r="38" spans="1:64">
      <c r="A38" t="s">
        <v>29</v>
      </c>
      <c r="B38" s="3">
        <v>35870</v>
      </c>
      <c r="Q38" s="3">
        <v>35858</v>
      </c>
      <c r="AZ38" s="3">
        <v>33760</v>
      </c>
      <c r="BD38" s="15">
        <v>3</v>
      </c>
      <c r="BF38" t="str">
        <f t="shared" si="0"/>
        <v>Niger</v>
      </c>
      <c r="BG38">
        <f t="shared" si="1"/>
        <v>3</v>
      </c>
      <c r="BH38">
        <f t="shared" ca="1" si="2"/>
        <v>0</v>
      </c>
      <c r="BI38">
        <f t="shared" ca="1" si="3"/>
        <v>0</v>
      </c>
      <c r="BJ38">
        <f t="shared" ca="1" si="4"/>
        <v>3</v>
      </c>
      <c r="BK38">
        <f t="shared" ca="1" si="5"/>
        <v>0</v>
      </c>
      <c r="BL38" s="17">
        <f t="shared" ca="1" si="6"/>
        <v>0</v>
      </c>
    </row>
    <row r="39" spans="1:64">
      <c r="A39" t="s">
        <v>30</v>
      </c>
      <c r="B39" s="3">
        <v>37270</v>
      </c>
      <c r="Q39" s="3">
        <v>36697</v>
      </c>
      <c r="T39" s="3">
        <v>38005</v>
      </c>
      <c r="AI39" s="3">
        <v>42707</v>
      </c>
      <c r="AT39" s="2">
        <v>36625</v>
      </c>
      <c r="BA39" s="3">
        <v>37636</v>
      </c>
      <c r="BD39" s="15">
        <v>6</v>
      </c>
      <c r="BF39" t="str">
        <f t="shared" si="0"/>
        <v>Nigeria</v>
      </c>
      <c r="BG39">
        <f t="shared" si="1"/>
        <v>6</v>
      </c>
      <c r="BH39">
        <f t="shared" ca="1" si="2"/>
        <v>1</v>
      </c>
      <c r="BI39">
        <f t="shared" ca="1" si="3"/>
        <v>0</v>
      </c>
      <c r="BJ39">
        <f t="shared" ca="1" si="4"/>
        <v>5</v>
      </c>
      <c r="BK39">
        <f t="shared" ca="1" si="5"/>
        <v>0</v>
      </c>
      <c r="BL39" s="17">
        <f t="shared" ca="1" si="6"/>
        <v>9.0909090909090912E-2</v>
      </c>
    </row>
    <row r="40" spans="1:64">
      <c r="A40" s="5" t="s">
        <v>31</v>
      </c>
      <c r="AH40" s="3">
        <v>37102</v>
      </c>
      <c r="AI40" s="3">
        <v>42662</v>
      </c>
      <c r="AT40" s="3">
        <v>36818</v>
      </c>
      <c r="BD40" s="15">
        <v>3</v>
      </c>
      <c r="BF40" t="str">
        <f t="shared" si="0"/>
        <v>Rwanda</v>
      </c>
      <c r="BG40">
        <f t="shared" si="1"/>
        <v>3</v>
      </c>
      <c r="BH40">
        <f t="shared" ca="1" si="2"/>
        <v>0</v>
      </c>
      <c r="BI40">
        <f t="shared" ca="1" si="3"/>
        <v>0</v>
      </c>
      <c r="BJ40">
        <f t="shared" ca="1" si="4"/>
        <v>3</v>
      </c>
      <c r="BK40">
        <f t="shared" ca="1" si="5"/>
        <v>0</v>
      </c>
      <c r="BL40" s="17">
        <f t="shared" ca="1" si="6"/>
        <v>0</v>
      </c>
    </row>
    <row r="41" spans="1:64">
      <c r="A41" s="5" t="s">
        <v>75</v>
      </c>
      <c r="BD41" s="15">
        <v>0</v>
      </c>
      <c r="BF41" t="str">
        <f t="shared" si="0"/>
        <v>Sao Tome &amp; Principe</v>
      </c>
      <c r="BG41">
        <f t="shared" si="1"/>
        <v>0</v>
      </c>
      <c r="BH41">
        <f t="shared" ca="1" si="2"/>
        <v>0</v>
      </c>
      <c r="BI41">
        <f t="shared" ca="1" si="3"/>
        <v>0</v>
      </c>
      <c r="BJ41">
        <f t="shared" ca="1" si="4"/>
        <v>0</v>
      </c>
      <c r="BK41">
        <f t="shared" ca="1" si="5"/>
        <v>0</v>
      </c>
      <c r="BL41" s="17">
        <f t="shared" ca="1" si="6"/>
        <v>0</v>
      </c>
    </row>
    <row r="42" spans="1:64">
      <c r="A42" t="s">
        <v>32</v>
      </c>
      <c r="Q42" s="3">
        <v>35859</v>
      </c>
      <c r="AF42" s="3">
        <v>38454</v>
      </c>
      <c r="AH42" s="2">
        <v>37329</v>
      </c>
      <c r="AI42" s="5" t="s">
        <v>50</v>
      </c>
      <c r="AT42" s="3">
        <v>35951</v>
      </c>
      <c r="AZ42" s="3">
        <v>30819</v>
      </c>
      <c r="BD42" s="15">
        <v>6</v>
      </c>
      <c r="BF42" t="str">
        <f t="shared" si="0"/>
        <v>Senegal</v>
      </c>
      <c r="BG42">
        <f t="shared" si="1"/>
        <v>6</v>
      </c>
      <c r="BH42">
        <f t="shared" ca="1" si="2"/>
        <v>1</v>
      </c>
      <c r="BI42">
        <f t="shared" ca="1" si="3"/>
        <v>0</v>
      </c>
      <c r="BJ42">
        <f t="shared" ca="1" si="4"/>
        <v>5</v>
      </c>
      <c r="BK42">
        <f t="shared" ca="1" si="5"/>
        <v>0</v>
      </c>
      <c r="BL42" s="17">
        <f t="shared" ca="1" si="6"/>
        <v>9.0909090909090912E-2</v>
      </c>
    </row>
    <row r="43" spans="1:64">
      <c r="A43" s="5" t="s">
        <v>33</v>
      </c>
      <c r="Q43" s="3">
        <v>37278</v>
      </c>
      <c r="BD43" s="15">
        <v>1</v>
      </c>
      <c r="BF43" t="str">
        <f t="shared" si="0"/>
        <v>Seychelles</v>
      </c>
      <c r="BG43">
        <f t="shared" si="1"/>
        <v>1</v>
      </c>
      <c r="BH43">
        <f t="shared" ca="1" si="2"/>
        <v>0</v>
      </c>
      <c r="BI43">
        <f t="shared" ca="1" si="3"/>
        <v>0</v>
      </c>
      <c r="BJ43">
        <f t="shared" ca="1" si="4"/>
        <v>1</v>
      </c>
      <c r="BK43">
        <f t="shared" ca="1" si="5"/>
        <v>0</v>
      </c>
      <c r="BL43" s="17">
        <f t="shared" ca="1" si="6"/>
        <v>0</v>
      </c>
    </row>
    <row r="44" spans="1:64">
      <c r="A44" s="5" t="s">
        <v>52</v>
      </c>
      <c r="BD44" s="15">
        <v>0</v>
      </c>
      <c r="BF44" t="str">
        <f t="shared" si="0"/>
        <v>Sierra Leone</v>
      </c>
      <c r="BG44">
        <f t="shared" si="1"/>
        <v>0</v>
      </c>
      <c r="BH44">
        <f t="shared" ca="1" si="2"/>
        <v>0</v>
      </c>
      <c r="BI44">
        <f t="shared" ca="1" si="3"/>
        <v>0</v>
      </c>
      <c r="BJ44">
        <f t="shared" ca="1" si="4"/>
        <v>0</v>
      </c>
      <c r="BK44">
        <f t="shared" ca="1" si="5"/>
        <v>0</v>
      </c>
      <c r="BL44" s="17">
        <f t="shared" ca="1" si="6"/>
        <v>0</v>
      </c>
    </row>
    <row r="45" spans="1:64">
      <c r="A45" t="s">
        <v>34</v>
      </c>
      <c r="Q45" s="2">
        <v>30100</v>
      </c>
      <c r="BD45" s="15">
        <v>1</v>
      </c>
      <c r="BF45" t="str">
        <f t="shared" si="0"/>
        <v>Somalia</v>
      </c>
      <c r="BG45">
        <f t="shared" si="1"/>
        <v>1</v>
      </c>
      <c r="BH45">
        <f t="shared" ca="1" si="2"/>
        <v>1</v>
      </c>
      <c r="BI45">
        <f t="shared" ca="1" si="3"/>
        <v>0</v>
      </c>
      <c r="BJ45">
        <f t="shared" ca="1" si="4"/>
        <v>0</v>
      </c>
      <c r="BK45">
        <f t="shared" ca="1" si="5"/>
        <v>0</v>
      </c>
      <c r="BL45" s="17">
        <f t="shared" ca="1" si="6"/>
        <v>9.0909090909090912E-2</v>
      </c>
    </row>
    <row r="46" spans="1:64">
      <c r="A46" t="s">
        <v>35</v>
      </c>
      <c r="B46" s="3">
        <v>36793</v>
      </c>
      <c r="C46" s="3">
        <v>38400</v>
      </c>
      <c r="M46" s="3">
        <v>38687</v>
      </c>
      <c r="O46" s="3">
        <v>38230</v>
      </c>
      <c r="Q46" s="3">
        <v>36096</v>
      </c>
      <c r="R46" s="3">
        <v>38034</v>
      </c>
      <c r="T46" s="3">
        <v>39448</v>
      </c>
      <c r="U46" s="3">
        <v>38566</v>
      </c>
      <c r="W46" s="3">
        <v>35985</v>
      </c>
      <c r="X46" s="3">
        <v>39350</v>
      </c>
      <c r="AC46" s="3">
        <v>37421</v>
      </c>
      <c r="AD46" s="3">
        <v>39064</v>
      </c>
      <c r="AH46" s="2">
        <v>35843</v>
      </c>
      <c r="AJ46" s="2">
        <v>35556</v>
      </c>
      <c r="AM46" s="2">
        <v>36625</v>
      </c>
      <c r="AN46" s="3">
        <v>36818</v>
      </c>
      <c r="AP46" s="3">
        <v>35951</v>
      </c>
      <c r="AX46" s="3">
        <v>38617</v>
      </c>
      <c r="AZ46" s="3">
        <v>37315</v>
      </c>
      <c r="BA46" s="3">
        <v>36654</v>
      </c>
      <c r="BC46" s="3">
        <v>40144</v>
      </c>
      <c r="BD46" s="15">
        <v>21</v>
      </c>
      <c r="BF46" t="str">
        <f t="shared" si="0"/>
        <v>South Africa</v>
      </c>
      <c r="BG46">
        <f t="shared" si="1"/>
        <v>21</v>
      </c>
      <c r="BH46">
        <f t="shared" ca="1" si="2"/>
        <v>3</v>
      </c>
      <c r="BI46">
        <f t="shared" ca="1" si="3"/>
        <v>0</v>
      </c>
      <c r="BJ46">
        <f t="shared" ca="1" si="4"/>
        <v>18</v>
      </c>
      <c r="BK46">
        <f t="shared" ca="1" si="5"/>
        <v>0</v>
      </c>
      <c r="BL46" s="17">
        <f t="shared" ca="1" si="6"/>
        <v>0.27272727272727271</v>
      </c>
    </row>
    <row r="47" spans="1:64">
      <c r="A47" s="5" t="s">
        <v>61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V47" s="2"/>
      <c r="AW47" s="2"/>
      <c r="AX47" s="2"/>
      <c r="AY47" s="2"/>
      <c r="AZ47" s="2"/>
      <c r="BA47" s="2"/>
      <c r="BB47" s="2"/>
      <c r="BC47" s="2"/>
      <c r="BF47" t="str">
        <f t="shared" si="0"/>
        <v>South Sudan</v>
      </c>
      <c r="BG47">
        <f t="shared" si="1"/>
        <v>0</v>
      </c>
      <c r="BH47">
        <f t="shared" ca="1" si="2"/>
        <v>0</v>
      </c>
      <c r="BI47">
        <f t="shared" ca="1" si="3"/>
        <v>0</v>
      </c>
      <c r="BJ47">
        <f t="shared" ca="1" si="4"/>
        <v>0</v>
      </c>
      <c r="BK47">
        <f t="shared" ca="1" si="5"/>
        <v>0</v>
      </c>
      <c r="BL47" s="17">
        <f t="shared" ca="1" si="6"/>
        <v>0</v>
      </c>
    </row>
    <row r="48" spans="1:64">
      <c r="A48" t="s">
        <v>36</v>
      </c>
      <c r="B48" s="3">
        <v>37188</v>
      </c>
      <c r="Q48" s="4" t="s">
        <v>45</v>
      </c>
      <c r="T48" s="2">
        <v>36592</v>
      </c>
      <c r="AI48" s="2">
        <v>36214</v>
      </c>
      <c r="AZ48" s="3">
        <v>37902</v>
      </c>
      <c r="BD48" s="15">
        <v>5</v>
      </c>
      <c r="BF48" t="str">
        <f t="shared" si="0"/>
        <v>Sudan</v>
      </c>
      <c r="BG48">
        <f t="shared" si="1"/>
        <v>5</v>
      </c>
      <c r="BH48">
        <f t="shared" ca="1" si="2"/>
        <v>3</v>
      </c>
      <c r="BI48">
        <f t="shared" ca="1" si="3"/>
        <v>1</v>
      </c>
      <c r="BJ48">
        <f t="shared" ca="1" si="4"/>
        <v>2</v>
      </c>
      <c r="BK48">
        <f t="shared" ca="1" si="5"/>
        <v>0</v>
      </c>
      <c r="BL48" s="17">
        <f t="shared" ca="1" si="6"/>
        <v>0.27272727272727271</v>
      </c>
    </row>
    <row r="49" spans="1:64">
      <c r="A49" s="5" t="s">
        <v>77</v>
      </c>
      <c r="Q49" s="3">
        <v>36725</v>
      </c>
      <c r="AH49" s="3">
        <v>36661</v>
      </c>
      <c r="BD49" s="15">
        <v>2</v>
      </c>
      <c r="BF49" t="str">
        <f t="shared" si="0"/>
        <v>Eswatini</v>
      </c>
      <c r="BG49">
        <f t="shared" si="1"/>
        <v>2</v>
      </c>
      <c r="BH49">
        <f t="shared" ca="1" si="2"/>
        <v>0</v>
      </c>
      <c r="BI49">
        <f t="shared" ca="1" si="3"/>
        <v>0</v>
      </c>
      <c r="BJ49">
        <f t="shared" ca="1" si="4"/>
        <v>2</v>
      </c>
      <c r="BK49">
        <f t="shared" ca="1" si="5"/>
        <v>0</v>
      </c>
      <c r="BL49" s="17">
        <f t="shared" ca="1" si="6"/>
        <v>0</v>
      </c>
    </row>
    <row r="50" spans="1:64">
      <c r="A50" t="s">
        <v>76</v>
      </c>
      <c r="Q50" s="3">
        <v>35550</v>
      </c>
      <c r="AH50" s="2">
        <v>39937</v>
      </c>
      <c r="AT50" s="3">
        <v>38617</v>
      </c>
      <c r="BC50" s="3">
        <v>37805</v>
      </c>
      <c r="BD50" s="15">
        <v>4</v>
      </c>
      <c r="BF50" t="str">
        <f t="shared" si="0"/>
        <v>Utd Rep. of Tanzania</v>
      </c>
      <c r="BG50">
        <f t="shared" si="1"/>
        <v>4</v>
      </c>
      <c r="BH50">
        <f t="shared" ca="1" si="2"/>
        <v>1</v>
      </c>
      <c r="BI50">
        <f t="shared" ca="1" si="3"/>
        <v>0</v>
      </c>
      <c r="BJ50">
        <f t="shared" ca="1" si="4"/>
        <v>3</v>
      </c>
      <c r="BK50">
        <f t="shared" ca="1" si="5"/>
        <v>0</v>
      </c>
      <c r="BL50" s="17">
        <f t="shared" ca="1" si="6"/>
        <v>9.0909090909090912E-2</v>
      </c>
    </row>
    <row r="51" spans="1:64">
      <c r="A51" s="5" t="s">
        <v>37</v>
      </c>
      <c r="AZ51" s="3">
        <v>32033</v>
      </c>
      <c r="BD51" s="15">
        <v>1</v>
      </c>
      <c r="BF51" t="str">
        <f t="shared" si="0"/>
        <v>Togo</v>
      </c>
      <c r="BG51">
        <f t="shared" si="1"/>
        <v>1</v>
      </c>
      <c r="BH51">
        <f t="shared" ca="1" si="2"/>
        <v>0</v>
      </c>
      <c r="BI51">
        <f t="shared" ca="1" si="3"/>
        <v>0</v>
      </c>
      <c r="BJ51">
        <f t="shared" ca="1" si="4"/>
        <v>1</v>
      </c>
      <c r="BK51">
        <f t="shared" ca="1" si="5"/>
        <v>0</v>
      </c>
      <c r="BL51" s="17">
        <f t="shared" ca="1" si="6"/>
        <v>0</v>
      </c>
    </row>
    <row r="52" spans="1:64">
      <c r="A52" t="s">
        <v>38</v>
      </c>
      <c r="B52" s="3">
        <v>38765</v>
      </c>
      <c r="F52" s="3">
        <v>33976</v>
      </c>
      <c r="M52" s="3">
        <v>38629</v>
      </c>
      <c r="N52" s="3">
        <v>34835</v>
      </c>
      <c r="Q52" s="2">
        <v>32850</v>
      </c>
      <c r="T52" s="2">
        <v>36874</v>
      </c>
      <c r="X52" s="3">
        <v>33195</v>
      </c>
      <c r="AC52" s="5" t="s">
        <v>49</v>
      </c>
      <c r="AF52" s="3">
        <v>31594</v>
      </c>
      <c r="AG52" s="3">
        <v>31482</v>
      </c>
      <c r="AI52" s="2">
        <v>34362</v>
      </c>
      <c r="AL52" s="3">
        <v>33760</v>
      </c>
      <c r="AP52" s="3">
        <v>30819</v>
      </c>
      <c r="AT52" s="3">
        <v>37315</v>
      </c>
      <c r="AV52" s="3">
        <v>37902</v>
      </c>
      <c r="AY52" s="3">
        <v>32033</v>
      </c>
      <c r="BD52" s="15">
        <v>16</v>
      </c>
      <c r="BF52" t="str">
        <f t="shared" si="0"/>
        <v>Tunisia</v>
      </c>
      <c r="BG52">
        <f t="shared" si="1"/>
        <v>16</v>
      </c>
      <c r="BH52">
        <f t="shared" ca="1" si="2"/>
        <v>3</v>
      </c>
      <c r="BI52">
        <f t="shared" ca="1" si="3"/>
        <v>0</v>
      </c>
      <c r="BJ52">
        <f t="shared" ca="1" si="4"/>
        <v>13</v>
      </c>
      <c r="BK52">
        <f t="shared" ca="1" si="5"/>
        <v>0</v>
      </c>
      <c r="BL52" s="17">
        <f t="shared" ca="1" si="6"/>
        <v>0.27272727272727271</v>
      </c>
    </row>
    <row r="53" spans="1:64">
      <c r="A53" s="5" t="s">
        <v>39</v>
      </c>
      <c r="Q53" s="3">
        <v>35007</v>
      </c>
      <c r="S53" s="3">
        <v>37072</v>
      </c>
      <c r="AM53" s="3">
        <v>37636</v>
      </c>
      <c r="AT53" s="3">
        <v>36654</v>
      </c>
      <c r="BC53" s="3">
        <v>37803</v>
      </c>
      <c r="BD53" s="15">
        <v>5</v>
      </c>
      <c r="BF53" t="str">
        <f t="shared" si="0"/>
        <v>Uganda</v>
      </c>
      <c r="BG53">
        <f t="shared" si="1"/>
        <v>5</v>
      </c>
      <c r="BH53">
        <f t="shared" ca="1" si="2"/>
        <v>0</v>
      </c>
      <c r="BI53">
        <f t="shared" ca="1" si="3"/>
        <v>0</v>
      </c>
      <c r="BJ53">
        <f t="shared" ca="1" si="4"/>
        <v>5</v>
      </c>
      <c r="BK53">
        <f t="shared" ca="1" si="5"/>
        <v>0</v>
      </c>
      <c r="BL53" s="17">
        <f t="shared" ca="1" si="6"/>
        <v>0</v>
      </c>
    </row>
    <row r="54" spans="1:64">
      <c r="A54" s="5" t="s">
        <v>40</v>
      </c>
      <c r="Q54" s="3">
        <v>36644</v>
      </c>
      <c r="W54" s="3">
        <v>37029</v>
      </c>
      <c r="AH54" s="3">
        <v>42199</v>
      </c>
      <c r="BD54" s="15">
        <v>3</v>
      </c>
      <c r="BF54" t="str">
        <f t="shared" si="0"/>
        <v>Zambia</v>
      </c>
      <c r="BG54">
        <f t="shared" si="1"/>
        <v>3</v>
      </c>
      <c r="BH54">
        <f t="shared" ca="1" si="2"/>
        <v>0</v>
      </c>
      <c r="BI54">
        <f t="shared" ca="1" si="3"/>
        <v>0</v>
      </c>
      <c r="BJ54">
        <f t="shared" ca="1" si="4"/>
        <v>3</v>
      </c>
      <c r="BK54">
        <f t="shared" ca="1" si="5"/>
        <v>0</v>
      </c>
      <c r="BL54" s="17">
        <f t="shared" ca="1" si="6"/>
        <v>0</v>
      </c>
    </row>
    <row r="55" spans="1:64">
      <c r="A55" t="s">
        <v>41</v>
      </c>
      <c r="E55" s="5" t="s">
        <v>43</v>
      </c>
      <c r="Q55" s="3">
        <v>36313</v>
      </c>
      <c r="W55" s="3">
        <v>37802</v>
      </c>
      <c r="AE55" s="3">
        <v>37806</v>
      </c>
      <c r="AH55" s="3">
        <v>36663</v>
      </c>
      <c r="AJ55" s="3">
        <v>33128</v>
      </c>
      <c r="AT55" s="3">
        <v>40144</v>
      </c>
      <c r="AX55" s="3">
        <v>37805</v>
      </c>
      <c r="BA55" s="3">
        <v>37803</v>
      </c>
      <c r="BD55" s="15">
        <v>9</v>
      </c>
      <c r="BF55" t="str">
        <f t="shared" si="0"/>
        <v>Zimbabwe</v>
      </c>
      <c r="BG55">
        <f t="shared" si="1"/>
        <v>9</v>
      </c>
      <c r="BH55">
        <f t="shared" ca="1" si="2"/>
        <v>0</v>
      </c>
      <c r="BI55">
        <f t="shared" ca="1" si="3"/>
        <v>0</v>
      </c>
      <c r="BJ55">
        <f t="shared" ca="1" si="4"/>
        <v>9</v>
      </c>
      <c r="BK55">
        <f t="shared" ca="1" si="5"/>
        <v>0</v>
      </c>
      <c r="BL55" s="17">
        <f t="shared" ca="1" si="6"/>
        <v>0</v>
      </c>
    </row>
    <row r="56" spans="1:64">
      <c r="A56" s="5" t="s">
        <v>71</v>
      </c>
      <c r="BC56" t="s">
        <v>57</v>
      </c>
      <c r="BD56" s="15">
        <v>314</v>
      </c>
      <c r="BF56" s="5" t="s">
        <v>71</v>
      </c>
      <c r="BG56">
        <f t="shared" si="1"/>
        <v>1</v>
      </c>
      <c r="BH56">
        <f t="shared" ca="1" si="2"/>
        <v>1</v>
      </c>
      <c r="BI56">
        <f t="shared" ca="1" si="3"/>
        <v>0</v>
      </c>
      <c r="BJ56">
        <f t="shared" ca="1" si="4"/>
        <v>0</v>
      </c>
      <c r="BK56">
        <f t="shared" ca="1" si="5"/>
        <v>0</v>
      </c>
    </row>
    <row r="57" spans="1:64">
      <c r="BG57" t="s">
        <v>72</v>
      </c>
      <c r="BH57">
        <f ca="1">BH56/BG56*100</f>
        <v>100</v>
      </c>
    </row>
    <row r="59" spans="1:64">
      <c r="BL59" s="19"/>
    </row>
  </sheetData>
  <pageMargins left="0.69930555555555596" right="0.69930555555555596" top="0.75" bottom="0.75" header="0.3" footer="0.3"/>
  <ignoredErrors>
    <ignoredError sqref="BG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M59"/>
  <sheetViews>
    <sheetView topLeftCell="AC1" zoomScale="70" zoomScaleNormal="70" workbookViewId="0">
      <selection activeCell="AG36" sqref="AG36"/>
    </sheetView>
  </sheetViews>
  <sheetFormatPr defaultColWidth="9.21875" defaultRowHeight="14.4"/>
  <cols>
    <col min="1" max="1" width="9.21875" style="1"/>
    <col min="2" max="2" width="10"/>
    <col min="3" max="3" width="14.21875" customWidth="1"/>
    <col min="4" max="4" width="13.21875" customWidth="1"/>
    <col min="5" max="5" width="19.5546875" customWidth="1"/>
    <col min="6" max="6" width="10"/>
    <col min="7" max="7" width="11.21875"/>
    <col min="8" max="9" width="10"/>
    <col min="10" max="10" width="11.21875"/>
    <col min="12" max="12" width="11.21875"/>
    <col min="13" max="13" width="10"/>
    <col min="14" max="14" width="11.21875"/>
    <col min="15" max="15" width="10"/>
    <col min="18" max="20" width="10"/>
    <col min="21" max="21" width="11.21875"/>
    <col min="23" max="23" width="10"/>
    <col min="25" max="25" width="10"/>
    <col min="27" max="29" width="10"/>
    <col min="30" max="30" width="11.21875"/>
    <col min="33" max="33" width="18.109375" bestFit="1" customWidth="1"/>
    <col min="39" max="39" width="9.21875" style="18"/>
  </cols>
  <sheetData>
    <row r="1" spans="1:39" s="1" customFormat="1">
      <c r="A1" s="1" t="s">
        <v>0</v>
      </c>
      <c r="B1" s="1" t="s">
        <v>3</v>
      </c>
      <c r="C1" s="1" t="s">
        <v>5</v>
      </c>
      <c r="D1" s="1" t="s">
        <v>79</v>
      </c>
      <c r="E1" s="1" t="s">
        <v>74</v>
      </c>
      <c r="F1" s="1" t="s">
        <v>8</v>
      </c>
      <c r="G1" s="1" t="s">
        <v>9</v>
      </c>
      <c r="H1" s="1" t="s">
        <v>80</v>
      </c>
      <c r="I1" s="1" t="s">
        <v>10</v>
      </c>
      <c r="J1" s="1" t="s">
        <v>11</v>
      </c>
      <c r="K1" s="1" t="s">
        <v>13</v>
      </c>
      <c r="L1" s="1" t="s">
        <v>73</v>
      </c>
      <c r="M1" s="1" t="s">
        <v>16</v>
      </c>
      <c r="N1" s="1" t="s">
        <v>17</v>
      </c>
      <c r="O1" s="1" t="s">
        <v>81</v>
      </c>
      <c r="P1" s="1" t="s">
        <v>18</v>
      </c>
      <c r="Q1" s="1" t="s">
        <v>60</v>
      </c>
      <c r="R1" s="1" t="s">
        <v>20</v>
      </c>
      <c r="S1" s="1" t="s">
        <v>23</v>
      </c>
      <c r="T1" s="1" t="s">
        <v>24</v>
      </c>
      <c r="U1" s="1" t="s">
        <v>26</v>
      </c>
      <c r="V1" s="1" t="s">
        <v>29</v>
      </c>
      <c r="W1" s="1" t="s">
        <v>30</v>
      </c>
      <c r="X1" s="1" t="s">
        <v>75</v>
      </c>
      <c r="Y1" s="1" t="s">
        <v>32</v>
      </c>
      <c r="Z1" s="1" t="s">
        <v>52</v>
      </c>
      <c r="AA1" s="1" t="s">
        <v>34</v>
      </c>
      <c r="AB1" s="1" t="s">
        <v>36</v>
      </c>
      <c r="AC1" s="1" t="s">
        <v>37</v>
      </c>
      <c r="AD1" s="1" t="s">
        <v>38</v>
      </c>
      <c r="AE1" s="1" t="s">
        <v>42</v>
      </c>
      <c r="AG1" t="s">
        <v>0</v>
      </c>
      <c r="AH1" t="s">
        <v>66</v>
      </c>
      <c r="AI1" t="s">
        <v>67</v>
      </c>
      <c r="AJ1" s="4" t="s">
        <v>68</v>
      </c>
      <c r="AK1" s="5" t="s">
        <v>69</v>
      </c>
      <c r="AL1" s="24" t="s">
        <v>70</v>
      </c>
      <c r="AM1" s="20" t="s">
        <v>58</v>
      </c>
    </row>
    <row r="2" spans="1:39">
      <c r="A2" s="1" t="s">
        <v>3</v>
      </c>
      <c r="C2" s="3">
        <v>37029</v>
      </c>
      <c r="F2" s="3">
        <v>37029</v>
      </c>
      <c r="M2" s="3">
        <v>37029</v>
      </c>
      <c r="N2" s="3">
        <v>37029</v>
      </c>
      <c r="S2" s="3">
        <v>37029</v>
      </c>
      <c r="U2" s="3">
        <v>38153</v>
      </c>
      <c r="AE2">
        <f t="shared" ref="AE2:AE30" si="0">COUNTA(B2:AD2)</f>
        <v>6</v>
      </c>
      <c r="AG2" t="str">
        <f>A2</f>
        <v>Benin</v>
      </c>
      <c r="AH2">
        <f>COUNTA(B2:AD2)</f>
        <v>6</v>
      </c>
      <c r="AI2">
        <f ca="1">AH2-AK2-AL2</f>
        <v>0</v>
      </c>
      <c r="AJ2">
        <f ca="1">CountCellsByColor($B2:$AD2,AJ$1)</f>
        <v>0</v>
      </c>
      <c r="AK2">
        <f t="shared" ref="AK2:AL17" ca="1" si="1">CountCellsByColor($B2:$AD2,AK$1)</f>
        <v>6</v>
      </c>
      <c r="AL2">
        <f t="shared" ca="1" si="1"/>
        <v>0</v>
      </c>
      <c r="AM2" s="17">
        <f t="shared" ref="AM2:AM30" ca="1" si="2">(AI2-MIN(AI$2:AI$30))/(MAX(AI$2:AI$30)-MIN(AI$2:AI$30))</f>
        <v>0</v>
      </c>
    </row>
    <row r="3" spans="1:39">
      <c r="A3" s="1" t="s">
        <v>5</v>
      </c>
      <c r="B3" s="3">
        <v>37029</v>
      </c>
      <c r="F3" s="3">
        <v>37029</v>
      </c>
      <c r="G3" s="3">
        <v>37029</v>
      </c>
      <c r="M3" s="3">
        <v>37029</v>
      </c>
      <c r="N3" s="2">
        <v>37705</v>
      </c>
      <c r="T3" s="3">
        <v>37029</v>
      </c>
      <c r="U3" s="2">
        <v>39121</v>
      </c>
      <c r="AD3" s="3">
        <v>33976</v>
      </c>
      <c r="AE3">
        <f t="shared" si="0"/>
        <v>8</v>
      </c>
      <c r="AG3" t="str">
        <f t="shared" ref="AG3:AG30" si="3">A3</f>
        <v>Burkina Faso</v>
      </c>
      <c r="AH3">
        <f t="shared" ref="AH3:AH30" si="4">COUNTA(B3:AD3)</f>
        <v>8</v>
      </c>
      <c r="AI3">
        <f t="shared" ref="AI3:AI30" ca="1" si="5">AH3-AK3-AL3</f>
        <v>2</v>
      </c>
      <c r="AJ3">
        <f ca="1">CountCellsByColor($B3:$AD3,AJ$1)</f>
        <v>0</v>
      </c>
      <c r="AK3">
        <f t="shared" ca="1" si="1"/>
        <v>6</v>
      </c>
      <c r="AL3">
        <f t="shared" ca="1" si="1"/>
        <v>0</v>
      </c>
      <c r="AM3" s="17">
        <f t="shared" ca="1" si="2"/>
        <v>0.25</v>
      </c>
    </row>
    <row r="4" spans="1:39">
      <c r="A4" s="1" t="s">
        <v>79</v>
      </c>
      <c r="AE4">
        <f t="shared" si="0"/>
        <v>0</v>
      </c>
      <c r="AG4" t="str">
        <f t="shared" si="3"/>
        <v>Cabo Verde</v>
      </c>
      <c r="AH4">
        <f t="shared" si="4"/>
        <v>0</v>
      </c>
      <c r="AI4">
        <f t="shared" ca="1" si="5"/>
        <v>0</v>
      </c>
      <c r="AJ4">
        <f t="shared" ref="AJ4:AL30" ca="1" si="6">CountCellsByColor($B4:$AD4,AJ$1)</f>
        <v>0</v>
      </c>
      <c r="AK4">
        <f t="shared" ca="1" si="1"/>
        <v>0</v>
      </c>
      <c r="AL4">
        <f t="shared" ca="1" si="1"/>
        <v>0</v>
      </c>
      <c r="AM4" s="17">
        <f t="shared" ca="1" si="2"/>
        <v>0</v>
      </c>
    </row>
    <row r="5" spans="1:39">
      <c r="A5" s="1" t="s">
        <v>74</v>
      </c>
      <c r="J5" s="3">
        <v>36563</v>
      </c>
      <c r="U5" s="3">
        <v>38986</v>
      </c>
      <c r="AE5">
        <f t="shared" si="0"/>
        <v>2</v>
      </c>
      <c r="AG5" t="str">
        <f t="shared" si="3"/>
        <v>Central African Rep.</v>
      </c>
      <c r="AH5">
        <f t="shared" si="4"/>
        <v>2</v>
      </c>
      <c r="AI5">
        <f t="shared" ca="1" si="5"/>
        <v>0</v>
      </c>
      <c r="AJ5">
        <f t="shared" ca="1" si="6"/>
        <v>0</v>
      </c>
      <c r="AK5">
        <f t="shared" ca="1" si="1"/>
        <v>2</v>
      </c>
      <c r="AL5">
        <f t="shared" ca="1" si="1"/>
        <v>0</v>
      </c>
      <c r="AM5" s="17">
        <f t="shared" ca="1" si="2"/>
        <v>0</v>
      </c>
    </row>
    <row r="6" spans="1:39">
      <c r="A6" s="1" t="s">
        <v>8</v>
      </c>
      <c r="B6" s="3">
        <v>37029</v>
      </c>
      <c r="C6" s="3">
        <v>37029</v>
      </c>
      <c r="J6" s="3">
        <v>35868</v>
      </c>
      <c r="N6" s="3">
        <v>38153</v>
      </c>
      <c r="S6" s="3">
        <v>37029</v>
      </c>
      <c r="U6" s="3">
        <v>35768</v>
      </c>
      <c r="AE6">
        <f t="shared" si="0"/>
        <v>6</v>
      </c>
      <c r="AG6" t="str">
        <f t="shared" si="3"/>
        <v>Chad</v>
      </c>
      <c r="AH6">
        <f t="shared" si="4"/>
        <v>6</v>
      </c>
      <c r="AI6">
        <f t="shared" ca="1" si="5"/>
        <v>0</v>
      </c>
      <c r="AJ6">
        <f t="shared" ca="1" si="6"/>
        <v>0</v>
      </c>
      <c r="AK6">
        <f t="shared" ca="1" si="1"/>
        <v>6</v>
      </c>
      <c r="AL6">
        <f t="shared" ca="1" si="1"/>
        <v>0</v>
      </c>
      <c r="AM6" s="17">
        <f t="shared" ca="1" si="2"/>
        <v>0</v>
      </c>
    </row>
    <row r="7" spans="1:39">
      <c r="A7" s="1" t="s">
        <v>9</v>
      </c>
      <c r="C7" s="3">
        <v>37029</v>
      </c>
      <c r="J7" s="2">
        <v>34651</v>
      </c>
      <c r="S7" s="3">
        <v>37029</v>
      </c>
      <c r="AE7">
        <f t="shared" si="0"/>
        <v>3</v>
      </c>
      <c r="AG7" t="str">
        <f t="shared" si="3"/>
        <v>Comoros</v>
      </c>
      <c r="AH7">
        <f t="shared" si="4"/>
        <v>3</v>
      </c>
      <c r="AI7">
        <f t="shared" ca="1" si="5"/>
        <v>1</v>
      </c>
      <c r="AJ7">
        <f t="shared" ca="1" si="6"/>
        <v>0</v>
      </c>
      <c r="AK7">
        <f t="shared" ca="1" si="1"/>
        <v>2</v>
      </c>
      <c r="AL7">
        <f t="shared" ca="1" si="1"/>
        <v>0</v>
      </c>
      <c r="AM7" s="17">
        <f t="shared" ca="1" si="2"/>
        <v>0.125</v>
      </c>
    </row>
    <row r="8" spans="1:39">
      <c r="A8" s="1" t="s">
        <v>80</v>
      </c>
      <c r="M8" s="3">
        <v>35738</v>
      </c>
      <c r="AD8" s="3">
        <v>34835</v>
      </c>
      <c r="AE8">
        <f t="shared" si="0"/>
        <v>2</v>
      </c>
      <c r="AG8" t="str">
        <f t="shared" si="3"/>
        <v>Côte d'Ivoire</v>
      </c>
      <c r="AH8">
        <f t="shared" si="4"/>
        <v>2</v>
      </c>
      <c r="AI8">
        <f t="shared" ca="1" si="5"/>
        <v>0</v>
      </c>
      <c r="AJ8">
        <f t="shared" ca="1" si="6"/>
        <v>0</v>
      </c>
      <c r="AK8">
        <f t="shared" ca="1" si="1"/>
        <v>2</v>
      </c>
      <c r="AL8">
        <f t="shared" ca="1" si="1"/>
        <v>0</v>
      </c>
      <c r="AM8" s="17">
        <f t="shared" ca="1" si="2"/>
        <v>0</v>
      </c>
    </row>
    <row r="9" spans="1:39">
      <c r="A9" s="1" t="s">
        <v>10</v>
      </c>
      <c r="J9" s="3">
        <v>35997</v>
      </c>
      <c r="AE9">
        <f t="shared" si="0"/>
        <v>1</v>
      </c>
      <c r="AG9" t="str">
        <f t="shared" si="3"/>
        <v>Djibouti</v>
      </c>
      <c r="AH9">
        <f t="shared" si="4"/>
        <v>1</v>
      </c>
      <c r="AI9">
        <f t="shared" ca="1" si="5"/>
        <v>0</v>
      </c>
      <c r="AJ9">
        <f t="shared" ca="1" si="6"/>
        <v>0</v>
      </c>
      <c r="AK9">
        <f t="shared" ca="1" si="1"/>
        <v>1</v>
      </c>
      <c r="AL9">
        <f t="shared" ca="1" si="1"/>
        <v>0</v>
      </c>
      <c r="AM9" s="17">
        <f t="shared" ca="1" si="2"/>
        <v>0</v>
      </c>
    </row>
    <row r="10" spans="1:39">
      <c r="A10" s="1" t="s">
        <v>11</v>
      </c>
      <c r="E10" s="3">
        <v>36563</v>
      </c>
      <c r="F10" s="3">
        <v>35868</v>
      </c>
      <c r="G10" s="2">
        <v>34651</v>
      </c>
      <c r="I10" s="3">
        <v>35997</v>
      </c>
      <c r="M10" s="3">
        <v>35865</v>
      </c>
      <c r="N10" s="3">
        <v>35860</v>
      </c>
      <c r="R10" s="2">
        <v>33210</v>
      </c>
      <c r="S10" s="2">
        <v>35863</v>
      </c>
      <c r="U10" s="4" t="s">
        <v>44</v>
      </c>
      <c r="V10" s="3">
        <v>35858</v>
      </c>
      <c r="W10" s="3">
        <v>36697</v>
      </c>
      <c r="Y10" s="3">
        <v>35859</v>
      </c>
      <c r="AA10" s="2">
        <v>30100</v>
      </c>
      <c r="AB10" s="4" t="s">
        <v>45</v>
      </c>
      <c r="AD10" s="2">
        <v>32850</v>
      </c>
      <c r="AE10">
        <f t="shared" si="0"/>
        <v>15</v>
      </c>
      <c r="AG10" t="str">
        <f t="shared" si="3"/>
        <v>Egypt</v>
      </c>
      <c r="AH10">
        <f t="shared" si="4"/>
        <v>15</v>
      </c>
      <c r="AI10">
        <f t="shared" ca="1" si="5"/>
        <v>7</v>
      </c>
      <c r="AJ10">
        <f t="shared" ca="1" si="6"/>
        <v>2</v>
      </c>
      <c r="AK10">
        <f t="shared" ca="1" si="1"/>
        <v>8</v>
      </c>
      <c r="AL10">
        <f t="shared" ca="1" si="1"/>
        <v>0</v>
      </c>
      <c r="AM10" s="17">
        <f t="shared" ca="1" si="2"/>
        <v>0.875</v>
      </c>
    </row>
    <row r="11" spans="1:39">
      <c r="A11" s="1" t="s">
        <v>13</v>
      </c>
      <c r="AE11">
        <f t="shared" si="0"/>
        <v>0</v>
      </c>
      <c r="AG11" t="str">
        <f t="shared" si="3"/>
        <v>Eritrea</v>
      </c>
      <c r="AH11">
        <f t="shared" si="4"/>
        <v>0</v>
      </c>
      <c r="AI11">
        <f t="shared" ca="1" si="5"/>
        <v>0</v>
      </c>
      <c r="AJ11">
        <f t="shared" ca="1" si="6"/>
        <v>0</v>
      </c>
      <c r="AK11">
        <f t="shared" ca="1" si="1"/>
        <v>0</v>
      </c>
      <c r="AL11">
        <f t="shared" ca="1" si="1"/>
        <v>0</v>
      </c>
      <c r="AM11" s="17">
        <f t="shared" ca="1" si="2"/>
        <v>0</v>
      </c>
    </row>
    <row r="12" spans="1:39">
      <c r="A12" s="1" t="s">
        <v>73</v>
      </c>
      <c r="N12" s="3">
        <v>37550</v>
      </c>
      <c r="R12" s="3">
        <v>34906</v>
      </c>
      <c r="S12" s="3">
        <v>38121</v>
      </c>
      <c r="T12" s="3">
        <v>37020</v>
      </c>
      <c r="U12" s="2">
        <v>38768</v>
      </c>
      <c r="AE12">
        <f t="shared" si="0"/>
        <v>5</v>
      </c>
      <c r="AG12" t="str">
        <f t="shared" si="3"/>
        <v>The Gambia</v>
      </c>
      <c r="AH12">
        <f t="shared" si="4"/>
        <v>5</v>
      </c>
      <c r="AI12">
        <f t="shared" ca="1" si="5"/>
        <v>1</v>
      </c>
      <c r="AJ12">
        <f t="shared" ca="1" si="6"/>
        <v>0</v>
      </c>
      <c r="AK12">
        <f t="shared" ca="1" si="1"/>
        <v>4</v>
      </c>
      <c r="AL12">
        <f t="shared" ca="1" si="1"/>
        <v>0</v>
      </c>
      <c r="AM12" s="17">
        <f t="shared" ca="1" si="2"/>
        <v>0.125</v>
      </c>
    </row>
    <row r="13" spans="1:39">
      <c r="A13" s="1" t="s">
        <v>16</v>
      </c>
      <c r="B13" s="3">
        <v>37029</v>
      </c>
      <c r="C13" s="3">
        <v>37029</v>
      </c>
      <c r="H13" s="3">
        <v>35738</v>
      </c>
      <c r="J13" s="3">
        <v>35865</v>
      </c>
      <c r="N13" s="3">
        <v>37026</v>
      </c>
      <c r="S13" s="2"/>
      <c r="T13" s="3">
        <v>37029</v>
      </c>
      <c r="U13" s="2"/>
      <c r="AE13">
        <f t="shared" si="0"/>
        <v>6</v>
      </c>
      <c r="AG13" t="str">
        <f t="shared" si="3"/>
        <v>Ghana</v>
      </c>
      <c r="AH13">
        <f t="shared" si="4"/>
        <v>6</v>
      </c>
      <c r="AI13">
        <f t="shared" ca="1" si="5"/>
        <v>0</v>
      </c>
      <c r="AJ13">
        <f t="shared" ca="1" si="6"/>
        <v>0</v>
      </c>
      <c r="AK13">
        <f t="shared" ca="1" si="1"/>
        <v>6</v>
      </c>
      <c r="AL13">
        <f t="shared" ca="1" si="1"/>
        <v>0</v>
      </c>
      <c r="AM13" s="17">
        <f t="shared" ca="1" si="2"/>
        <v>0</v>
      </c>
    </row>
    <row r="14" spans="1:39">
      <c r="A14" s="1" t="s">
        <v>17</v>
      </c>
      <c r="B14" s="3">
        <v>37029</v>
      </c>
      <c r="C14" s="2">
        <v>37705</v>
      </c>
      <c r="F14" s="3">
        <v>38153</v>
      </c>
      <c r="J14" s="3">
        <v>35860</v>
      </c>
      <c r="L14" s="3">
        <v>37550</v>
      </c>
      <c r="M14" s="3">
        <v>37026</v>
      </c>
      <c r="S14" s="3">
        <v>37029</v>
      </c>
      <c r="T14" s="3">
        <v>37029</v>
      </c>
      <c r="U14" s="3">
        <v>37378</v>
      </c>
      <c r="AD14" s="3">
        <v>33195</v>
      </c>
      <c r="AE14">
        <f t="shared" si="0"/>
        <v>10</v>
      </c>
      <c r="AG14" t="str">
        <f t="shared" si="3"/>
        <v>Guinea</v>
      </c>
      <c r="AH14">
        <f t="shared" si="4"/>
        <v>10</v>
      </c>
      <c r="AI14">
        <f t="shared" ca="1" si="5"/>
        <v>1</v>
      </c>
      <c r="AJ14">
        <f t="shared" ca="1" si="6"/>
        <v>0</v>
      </c>
      <c r="AK14">
        <f t="shared" ca="1" si="1"/>
        <v>9</v>
      </c>
      <c r="AL14">
        <f t="shared" ca="1" si="1"/>
        <v>0</v>
      </c>
      <c r="AM14" s="17">
        <f t="shared" ca="1" si="2"/>
        <v>0.125</v>
      </c>
    </row>
    <row r="15" spans="1:39">
      <c r="A15" s="1" t="s">
        <v>81</v>
      </c>
      <c r="S15" s="2"/>
      <c r="T15" s="2"/>
      <c r="U15" s="3">
        <v>42152</v>
      </c>
      <c r="AE15">
        <f t="shared" si="0"/>
        <v>1</v>
      </c>
      <c r="AG15" t="str">
        <f t="shared" si="3"/>
        <v>Guinea-Bissau</v>
      </c>
      <c r="AH15">
        <f t="shared" si="4"/>
        <v>1</v>
      </c>
      <c r="AI15">
        <f t="shared" ca="1" si="5"/>
        <v>0</v>
      </c>
      <c r="AJ15">
        <f t="shared" ca="1" si="6"/>
        <v>0</v>
      </c>
      <c r="AK15">
        <f t="shared" ca="1" si="1"/>
        <v>1</v>
      </c>
      <c r="AL15">
        <f t="shared" ca="1" si="1"/>
        <v>0</v>
      </c>
      <c r="AM15" s="17">
        <f t="shared" ca="1" si="2"/>
        <v>0</v>
      </c>
    </row>
    <row r="16" spans="1:39">
      <c r="A16" s="1" t="s">
        <v>18</v>
      </c>
      <c r="R16" s="3">
        <v>39238</v>
      </c>
      <c r="S16" s="2"/>
      <c r="T16" s="2"/>
      <c r="U16" s="2"/>
      <c r="AE16">
        <f t="shared" si="0"/>
        <v>1</v>
      </c>
      <c r="AG16" t="str">
        <f t="shared" si="3"/>
        <v>Kenya</v>
      </c>
      <c r="AH16">
        <f t="shared" si="4"/>
        <v>1</v>
      </c>
      <c r="AI16">
        <f t="shared" ca="1" si="5"/>
        <v>0</v>
      </c>
      <c r="AJ16">
        <f t="shared" ca="1" si="6"/>
        <v>0</v>
      </c>
      <c r="AK16">
        <f t="shared" ca="1" si="1"/>
        <v>1</v>
      </c>
      <c r="AL16">
        <f t="shared" ca="1" si="1"/>
        <v>0</v>
      </c>
      <c r="AM16" s="17">
        <f t="shared" ca="1" si="2"/>
        <v>0</v>
      </c>
    </row>
    <row r="17" spans="1:39">
      <c r="A17" s="1" t="s">
        <v>47</v>
      </c>
      <c r="AE17">
        <f t="shared" si="0"/>
        <v>0</v>
      </c>
      <c r="AG17" t="str">
        <f t="shared" si="3"/>
        <v xml:space="preserve">Liberia </v>
      </c>
      <c r="AH17">
        <f t="shared" si="4"/>
        <v>0</v>
      </c>
      <c r="AI17">
        <f t="shared" ca="1" si="5"/>
        <v>0</v>
      </c>
      <c r="AJ17">
        <f t="shared" ca="1" si="6"/>
        <v>0</v>
      </c>
      <c r="AK17">
        <f t="shared" ca="1" si="1"/>
        <v>0</v>
      </c>
      <c r="AL17">
        <f t="shared" ca="1" si="1"/>
        <v>0</v>
      </c>
      <c r="AM17" s="17">
        <f t="shared" ca="1" si="2"/>
        <v>0</v>
      </c>
    </row>
    <row r="18" spans="1:39">
      <c r="A18" s="1" t="s">
        <v>20</v>
      </c>
      <c r="J18" s="2">
        <v>33210</v>
      </c>
      <c r="L18" s="3">
        <v>34906</v>
      </c>
      <c r="P18" s="3">
        <v>39238</v>
      </c>
      <c r="U18" s="4" t="s">
        <v>48</v>
      </c>
      <c r="AD18" s="5" t="s">
        <v>49</v>
      </c>
      <c r="AE18">
        <f t="shared" si="0"/>
        <v>5</v>
      </c>
      <c r="AG18" t="str">
        <f t="shared" si="3"/>
        <v>Libya</v>
      </c>
      <c r="AH18">
        <f t="shared" si="4"/>
        <v>5</v>
      </c>
      <c r="AI18">
        <f t="shared" ca="1" si="5"/>
        <v>2</v>
      </c>
      <c r="AJ18">
        <f t="shared" ca="1" si="6"/>
        <v>1</v>
      </c>
      <c r="AK18">
        <f t="shared" ca="1" si="6"/>
        <v>3</v>
      </c>
      <c r="AL18">
        <f t="shared" ca="1" si="6"/>
        <v>0</v>
      </c>
      <c r="AM18" s="17">
        <f t="shared" ca="1" si="2"/>
        <v>0.25</v>
      </c>
    </row>
    <row r="19" spans="1:39">
      <c r="A19" s="1" t="s">
        <v>23</v>
      </c>
      <c r="B19" s="3">
        <v>37029</v>
      </c>
      <c r="F19" s="3">
        <v>37029</v>
      </c>
      <c r="G19" s="3">
        <v>37029</v>
      </c>
      <c r="J19" s="2">
        <v>35863</v>
      </c>
      <c r="L19" s="3">
        <v>38121</v>
      </c>
      <c r="M19" s="2"/>
      <c r="N19" s="3">
        <v>37029</v>
      </c>
      <c r="O19" s="2"/>
      <c r="P19" s="2"/>
      <c r="U19" s="2">
        <v>41750</v>
      </c>
      <c r="Y19" s="3">
        <v>38454</v>
      </c>
      <c r="AD19" s="3">
        <v>31594</v>
      </c>
      <c r="AE19">
        <f t="shared" si="0"/>
        <v>9</v>
      </c>
      <c r="AG19" t="str">
        <f t="shared" si="3"/>
        <v>Mali</v>
      </c>
      <c r="AH19">
        <f t="shared" si="4"/>
        <v>9</v>
      </c>
      <c r="AI19">
        <f t="shared" ca="1" si="5"/>
        <v>2</v>
      </c>
      <c r="AJ19">
        <f t="shared" ca="1" si="6"/>
        <v>0</v>
      </c>
      <c r="AK19">
        <f t="shared" ca="1" si="6"/>
        <v>7</v>
      </c>
      <c r="AL19">
        <f t="shared" ca="1" si="6"/>
        <v>0</v>
      </c>
      <c r="AM19" s="17">
        <f t="shared" ca="1" si="2"/>
        <v>0.25</v>
      </c>
    </row>
    <row r="20" spans="1:39">
      <c r="A20" s="1" t="s">
        <v>24</v>
      </c>
      <c r="C20" s="3">
        <v>37029</v>
      </c>
      <c r="L20" s="3">
        <v>37020</v>
      </c>
      <c r="M20" s="3">
        <v>37029</v>
      </c>
      <c r="N20" s="3">
        <v>37029</v>
      </c>
      <c r="O20" s="2"/>
      <c r="P20" s="2"/>
      <c r="U20" s="2">
        <v>36690</v>
      </c>
      <c r="AD20" s="3">
        <v>31482</v>
      </c>
      <c r="AE20">
        <f t="shared" si="0"/>
        <v>6</v>
      </c>
      <c r="AG20" t="str">
        <f t="shared" si="3"/>
        <v>Mauritania</v>
      </c>
      <c r="AH20">
        <f t="shared" si="4"/>
        <v>6</v>
      </c>
      <c r="AI20">
        <f t="shared" ca="1" si="5"/>
        <v>1</v>
      </c>
      <c r="AJ20">
        <f t="shared" ca="1" si="6"/>
        <v>0</v>
      </c>
      <c r="AK20">
        <f t="shared" ca="1" si="6"/>
        <v>5</v>
      </c>
      <c r="AL20">
        <f t="shared" ca="1" si="6"/>
        <v>0</v>
      </c>
      <c r="AM20" s="17">
        <f t="shared" ca="1" si="2"/>
        <v>0.125</v>
      </c>
    </row>
    <row r="21" spans="1:39">
      <c r="A21" s="1" t="s">
        <v>26</v>
      </c>
      <c r="B21" s="3">
        <v>38153</v>
      </c>
      <c r="C21" s="2">
        <v>39121</v>
      </c>
      <c r="E21" s="3">
        <v>38986</v>
      </c>
      <c r="F21" s="3">
        <v>35768</v>
      </c>
      <c r="J21" s="4" t="s">
        <v>44</v>
      </c>
      <c r="L21" s="2">
        <v>38768</v>
      </c>
      <c r="M21" s="2"/>
      <c r="N21" s="3">
        <v>37378</v>
      </c>
      <c r="O21" s="3">
        <v>42152</v>
      </c>
      <c r="P21" s="2"/>
      <c r="R21" s="4" t="s">
        <v>48</v>
      </c>
      <c r="S21" s="2">
        <v>41750</v>
      </c>
      <c r="T21" s="2">
        <v>36690</v>
      </c>
      <c r="W21" s="3">
        <v>42707</v>
      </c>
      <c r="Y21" s="5" t="s">
        <v>50</v>
      </c>
      <c r="AB21" s="2">
        <v>36214</v>
      </c>
      <c r="AD21" s="2">
        <v>34362</v>
      </c>
      <c r="AE21">
        <f t="shared" si="0"/>
        <v>15</v>
      </c>
      <c r="AG21" t="str">
        <f t="shared" si="3"/>
        <v>Morocco</v>
      </c>
      <c r="AH21">
        <f t="shared" si="4"/>
        <v>15</v>
      </c>
      <c r="AI21">
        <f t="shared" ca="1" si="5"/>
        <v>8</v>
      </c>
      <c r="AJ21">
        <f t="shared" ca="1" si="6"/>
        <v>2</v>
      </c>
      <c r="AK21">
        <f t="shared" ca="1" si="6"/>
        <v>7</v>
      </c>
      <c r="AL21">
        <f t="shared" ca="1" si="6"/>
        <v>0</v>
      </c>
      <c r="AM21" s="17">
        <f t="shared" ca="1" si="2"/>
        <v>1</v>
      </c>
    </row>
    <row r="22" spans="1:39">
      <c r="A22" s="1" t="s">
        <v>29</v>
      </c>
      <c r="J22" s="3">
        <v>35858</v>
      </c>
      <c r="AD22" s="3">
        <v>33760</v>
      </c>
      <c r="AE22">
        <f t="shared" si="0"/>
        <v>2</v>
      </c>
      <c r="AG22" t="str">
        <f t="shared" si="3"/>
        <v>Niger</v>
      </c>
      <c r="AH22">
        <f t="shared" si="4"/>
        <v>2</v>
      </c>
      <c r="AI22">
        <f t="shared" ca="1" si="5"/>
        <v>0</v>
      </c>
      <c r="AJ22">
        <f t="shared" ca="1" si="6"/>
        <v>0</v>
      </c>
      <c r="AK22">
        <f t="shared" ca="1" si="6"/>
        <v>2</v>
      </c>
      <c r="AL22">
        <f t="shared" ca="1" si="6"/>
        <v>0</v>
      </c>
      <c r="AM22" s="17">
        <f t="shared" ca="1" si="2"/>
        <v>0</v>
      </c>
    </row>
    <row r="23" spans="1:39">
      <c r="A23" s="1" t="s">
        <v>30</v>
      </c>
      <c r="J23" s="3">
        <v>36697</v>
      </c>
      <c r="U23" s="3">
        <v>42707</v>
      </c>
      <c r="AE23">
        <f t="shared" si="0"/>
        <v>2</v>
      </c>
      <c r="AG23" t="str">
        <f t="shared" si="3"/>
        <v>Nigeria</v>
      </c>
      <c r="AH23">
        <f t="shared" si="4"/>
        <v>2</v>
      </c>
      <c r="AI23">
        <f t="shared" ca="1" si="5"/>
        <v>0</v>
      </c>
      <c r="AJ23">
        <f t="shared" ca="1" si="6"/>
        <v>0</v>
      </c>
      <c r="AK23">
        <f t="shared" ca="1" si="6"/>
        <v>2</v>
      </c>
      <c r="AL23">
        <f t="shared" ca="1" si="6"/>
        <v>0</v>
      </c>
      <c r="AM23" s="17">
        <f t="shared" ca="1" si="2"/>
        <v>0</v>
      </c>
    </row>
    <row r="24" spans="1:39">
      <c r="A24" s="1" t="s">
        <v>75</v>
      </c>
      <c r="AE24">
        <f t="shared" si="0"/>
        <v>0</v>
      </c>
      <c r="AG24" t="str">
        <f t="shared" si="3"/>
        <v>Sao Tome &amp; Principe</v>
      </c>
      <c r="AH24">
        <f t="shared" si="4"/>
        <v>0</v>
      </c>
      <c r="AI24">
        <f t="shared" ca="1" si="5"/>
        <v>0</v>
      </c>
      <c r="AJ24">
        <f t="shared" ca="1" si="6"/>
        <v>0</v>
      </c>
      <c r="AK24">
        <f t="shared" ca="1" si="6"/>
        <v>0</v>
      </c>
      <c r="AL24">
        <f t="shared" ca="1" si="6"/>
        <v>0</v>
      </c>
      <c r="AM24" s="17">
        <f t="shared" ca="1" si="2"/>
        <v>0</v>
      </c>
    </row>
    <row r="25" spans="1:39">
      <c r="A25" s="1" t="s">
        <v>32</v>
      </c>
      <c r="J25" s="3">
        <v>35859</v>
      </c>
      <c r="S25" s="3">
        <v>38454</v>
      </c>
      <c r="U25" s="5" t="s">
        <v>50</v>
      </c>
      <c r="AD25" s="3">
        <v>30819</v>
      </c>
      <c r="AE25">
        <f t="shared" si="0"/>
        <v>4</v>
      </c>
      <c r="AG25" t="str">
        <f t="shared" si="3"/>
        <v>Senegal</v>
      </c>
      <c r="AH25">
        <f t="shared" si="4"/>
        <v>4</v>
      </c>
      <c r="AI25">
        <f t="shared" ca="1" si="5"/>
        <v>0</v>
      </c>
      <c r="AJ25">
        <f t="shared" ca="1" si="6"/>
        <v>0</v>
      </c>
      <c r="AK25">
        <f t="shared" ca="1" si="6"/>
        <v>4</v>
      </c>
      <c r="AL25">
        <f t="shared" ca="1" si="6"/>
        <v>0</v>
      </c>
      <c r="AM25" s="17">
        <f t="shared" ca="1" si="2"/>
        <v>0</v>
      </c>
    </row>
    <row r="26" spans="1:39">
      <c r="A26" s="1" t="s">
        <v>55</v>
      </c>
      <c r="AE26">
        <f t="shared" si="0"/>
        <v>0</v>
      </c>
      <c r="AG26" t="str">
        <f t="shared" si="3"/>
        <v xml:space="preserve">Sierra Leone </v>
      </c>
      <c r="AH26">
        <f t="shared" si="4"/>
        <v>0</v>
      </c>
      <c r="AI26">
        <f t="shared" ca="1" si="5"/>
        <v>0</v>
      </c>
      <c r="AJ26">
        <f t="shared" ca="1" si="6"/>
        <v>0</v>
      </c>
      <c r="AK26">
        <f t="shared" ca="1" si="6"/>
        <v>0</v>
      </c>
      <c r="AL26">
        <f t="shared" ca="1" si="6"/>
        <v>0</v>
      </c>
      <c r="AM26" s="17">
        <f t="shared" ca="1" si="2"/>
        <v>0</v>
      </c>
    </row>
    <row r="27" spans="1:39">
      <c r="A27" s="1" t="s">
        <v>34</v>
      </c>
      <c r="J27" s="2">
        <v>30100</v>
      </c>
      <c r="AE27">
        <f t="shared" si="0"/>
        <v>1</v>
      </c>
      <c r="AG27" t="str">
        <f t="shared" si="3"/>
        <v>Somalia</v>
      </c>
      <c r="AH27">
        <f t="shared" si="4"/>
        <v>1</v>
      </c>
      <c r="AI27">
        <f t="shared" ca="1" si="5"/>
        <v>1</v>
      </c>
      <c r="AJ27">
        <f t="shared" ca="1" si="6"/>
        <v>0</v>
      </c>
      <c r="AK27">
        <f t="shared" ca="1" si="6"/>
        <v>0</v>
      </c>
      <c r="AL27">
        <f t="shared" ca="1" si="6"/>
        <v>0</v>
      </c>
      <c r="AM27" s="17">
        <f t="shared" ca="1" si="2"/>
        <v>0.125</v>
      </c>
    </row>
    <row r="28" spans="1:39">
      <c r="A28" s="1" t="s">
        <v>36</v>
      </c>
      <c r="J28" s="4" t="s">
        <v>45</v>
      </c>
      <c r="U28" s="2">
        <v>36214</v>
      </c>
      <c r="AD28" s="3">
        <v>37902</v>
      </c>
      <c r="AE28">
        <f t="shared" si="0"/>
        <v>3</v>
      </c>
      <c r="AG28" t="str">
        <f t="shared" si="3"/>
        <v>Sudan</v>
      </c>
      <c r="AH28">
        <f t="shared" si="4"/>
        <v>3</v>
      </c>
      <c r="AI28">
        <f t="shared" ca="1" si="5"/>
        <v>2</v>
      </c>
      <c r="AJ28">
        <f t="shared" ca="1" si="6"/>
        <v>1</v>
      </c>
      <c r="AK28">
        <f t="shared" ca="1" si="6"/>
        <v>1</v>
      </c>
      <c r="AL28">
        <f t="shared" ca="1" si="6"/>
        <v>0</v>
      </c>
      <c r="AM28" s="17">
        <f t="shared" ca="1" si="2"/>
        <v>0.25</v>
      </c>
    </row>
    <row r="29" spans="1:39">
      <c r="A29" s="1" t="s">
        <v>37</v>
      </c>
      <c r="AD29" s="3">
        <v>32033</v>
      </c>
      <c r="AE29">
        <f t="shared" si="0"/>
        <v>1</v>
      </c>
      <c r="AG29" t="str">
        <f t="shared" si="3"/>
        <v>Togo</v>
      </c>
      <c r="AH29">
        <f t="shared" si="4"/>
        <v>1</v>
      </c>
      <c r="AI29">
        <f t="shared" ca="1" si="5"/>
        <v>0</v>
      </c>
      <c r="AJ29">
        <f t="shared" ca="1" si="6"/>
        <v>0</v>
      </c>
      <c r="AK29">
        <f t="shared" ca="1" si="6"/>
        <v>1</v>
      </c>
      <c r="AL29">
        <f t="shared" ca="1" si="6"/>
        <v>0</v>
      </c>
      <c r="AM29" s="17">
        <f t="shared" ca="1" si="2"/>
        <v>0</v>
      </c>
    </row>
    <row r="30" spans="1:39">
      <c r="A30" s="1" t="s">
        <v>38</v>
      </c>
      <c r="C30" s="3">
        <v>33976</v>
      </c>
      <c r="H30" s="3">
        <v>34835</v>
      </c>
      <c r="J30" s="2">
        <v>32850</v>
      </c>
      <c r="N30" s="3">
        <v>33195</v>
      </c>
      <c r="R30" s="5" t="s">
        <v>49</v>
      </c>
      <c r="S30" s="3">
        <v>31594</v>
      </c>
      <c r="T30" s="3">
        <v>31482</v>
      </c>
      <c r="U30" s="2">
        <v>34362</v>
      </c>
      <c r="V30" s="3">
        <v>33760</v>
      </c>
      <c r="Y30" s="3">
        <v>30819</v>
      </c>
      <c r="AB30" s="3">
        <v>37902</v>
      </c>
      <c r="AC30" s="3">
        <v>32033</v>
      </c>
      <c r="AE30">
        <f t="shared" si="0"/>
        <v>12</v>
      </c>
      <c r="AG30" t="str">
        <f t="shared" si="3"/>
        <v>Tunisia</v>
      </c>
      <c r="AH30">
        <f t="shared" si="4"/>
        <v>12</v>
      </c>
      <c r="AI30">
        <f t="shared" ca="1" si="5"/>
        <v>2</v>
      </c>
      <c r="AJ30">
        <f t="shared" ca="1" si="6"/>
        <v>0</v>
      </c>
      <c r="AK30">
        <f t="shared" ca="1" si="6"/>
        <v>10</v>
      </c>
      <c r="AL30">
        <f t="shared" ca="1" si="6"/>
        <v>0</v>
      </c>
      <c r="AM30" s="17">
        <f t="shared" ca="1" si="2"/>
        <v>0.25</v>
      </c>
    </row>
    <row r="31" spans="1:39">
      <c r="A31" s="1" t="s">
        <v>54</v>
      </c>
      <c r="AM31" s="22"/>
    </row>
    <row r="32" spans="1:39">
      <c r="AM32" s="22"/>
    </row>
    <row r="33" spans="39:39">
      <c r="AM33" s="22"/>
    </row>
    <row r="34" spans="39:39">
      <c r="AM34" s="22"/>
    </row>
    <row r="35" spans="39:39">
      <c r="AM35" s="22"/>
    </row>
    <row r="36" spans="39:39">
      <c r="AM36" s="22"/>
    </row>
    <row r="37" spans="39:39">
      <c r="AM37" s="22"/>
    </row>
    <row r="38" spans="39:39">
      <c r="AM38" s="22"/>
    </row>
    <row r="39" spans="39:39">
      <c r="AM39" s="22"/>
    </row>
    <row r="40" spans="39:39">
      <c r="AM40" s="22"/>
    </row>
    <row r="41" spans="39:39">
      <c r="AM41" s="22"/>
    </row>
    <row r="42" spans="39:39">
      <c r="AM42" s="22"/>
    </row>
    <row r="43" spans="39:39">
      <c r="AM43" s="22"/>
    </row>
    <row r="44" spans="39:39">
      <c r="AM44" s="22"/>
    </row>
    <row r="45" spans="39:39">
      <c r="AM45" s="22"/>
    </row>
    <row r="46" spans="39:39">
      <c r="AM46" s="22"/>
    </row>
    <row r="47" spans="39:39">
      <c r="AM47" s="22"/>
    </row>
    <row r="48" spans="39:39">
      <c r="AM48" s="22"/>
    </row>
    <row r="49" spans="39:39">
      <c r="AM49" s="22"/>
    </row>
    <row r="50" spans="39:39">
      <c r="AM50" s="22"/>
    </row>
    <row r="51" spans="39:39">
      <c r="AM51" s="22"/>
    </row>
    <row r="52" spans="39:39">
      <c r="AM52" s="22"/>
    </row>
    <row r="53" spans="39:39">
      <c r="AM53" s="22"/>
    </row>
    <row r="54" spans="39:39">
      <c r="AM54" s="22"/>
    </row>
    <row r="55" spans="39:39">
      <c r="AM55" s="22"/>
    </row>
    <row r="59" spans="39:39">
      <c r="AM59" s="19"/>
    </row>
  </sheetData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22"/>
  <sheetViews>
    <sheetView topLeftCell="R1" zoomScale="60" zoomScaleNormal="60" workbookViewId="0">
      <selection activeCell="Z2" sqref="Z2"/>
    </sheetView>
  </sheetViews>
  <sheetFormatPr defaultColWidth="9" defaultRowHeight="14.4"/>
  <cols>
    <col min="1" max="1" width="18.21875" style="9" customWidth="1"/>
    <col min="2" max="2" width="14.77734375" customWidth="1"/>
    <col min="3" max="3" width="11.5546875" customWidth="1"/>
    <col min="4" max="4" width="17.21875" customWidth="1"/>
    <col min="5" max="5" width="12.5546875" customWidth="1"/>
    <col min="6" max="6" width="12.77734375" customWidth="1"/>
    <col min="7" max="7" width="11.21875" customWidth="1"/>
    <col min="8" max="10" width="12" customWidth="1"/>
    <col min="11" max="12" width="11.21875" customWidth="1"/>
    <col min="13" max="13" width="12.21875" customWidth="1"/>
    <col min="14" max="14" width="10.77734375" customWidth="1"/>
    <col min="15" max="15" width="12" customWidth="1"/>
    <col min="16" max="16" width="10.77734375" customWidth="1"/>
    <col min="17" max="17" width="17" customWidth="1"/>
    <col min="18" max="19" width="12" customWidth="1"/>
    <col min="20" max="22" width="10.77734375" customWidth="1"/>
    <col min="23" max="23" width="9" style="15"/>
    <col min="24" max="29" width="9.21875"/>
    <col min="30" max="30" width="11.21875" style="18" bestFit="1" customWidth="1"/>
  </cols>
  <sheetData>
    <row r="1" spans="1:30" s="8" customFormat="1">
      <c r="A1" s="8" t="s">
        <v>0</v>
      </c>
      <c r="B1" s="8" t="s">
        <v>6</v>
      </c>
      <c r="C1" s="8" t="s">
        <v>9</v>
      </c>
      <c r="D1" s="8" t="s">
        <v>78</v>
      </c>
      <c r="E1" s="8" t="s">
        <v>10</v>
      </c>
      <c r="F1" s="8" t="s">
        <v>11</v>
      </c>
      <c r="G1" s="8" t="s">
        <v>13</v>
      </c>
      <c r="H1" s="8" t="s">
        <v>14</v>
      </c>
      <c r="I1" s="8" t="s">
        <v>18</v>
      </c>
      <c r="J1" s="8" t="s">
        <v>20</v>
      </c>
      <c r="K1" s="8" t="s">
        <v>21</v>
      </c>
      <c r="L1" s="8" t="s">
        <v>22</v>
      </c>
      <c r="M1" s="8" t="s">
        <v>25</v>
      </c>
      <c r="N1" s="8" t="s">
        <v>31</v>
      </c>
      <c r="O1" s="8" t="s">
        <v>33</v>
      </c>
      <c r="P1" s="8" t="s">
        <v>34</v>
      </c>
      <c r="Q1" s="8" t="s">
        <v>36</v>
      </c>
      <c r="R1" s="8" t="s">
        <v>77</v>
      </c>
      <c r="S1" s="8" t="s">
        <v>38</v>
      </c>
      <c r="T1" s="8" t="s">
        <v>39</v>
      </c>
      <c r="U1" s="8" t="s">
        <v>40</v>
      </c>
      <c r="V1" s="8" t="s">
        <v>41</v>
      </c>
      <c r="W1" s="14" t="s">
        <v>56</v>
      </c>
      <c r="X1" t="s">
        <v>0</v>
      </c>
      <c r="Y1" t="s">
        <v>66</v>
      </c>
      <c r="Z1" t="s">
        <v>67</v>
      </c>
      <c r="AA1" s="4" t="s">
        <v>68</v>
      </c>
      <c r="AB1" s="5" t="s">
        <v>69</v>
      </c>
      <c r="AC1" s="24" t="s">
        <v>70</v>
      </c>
      <c r="AD1" s="16" t="s">
        <v>58</v>
      </c>
    </row>
    <row r="2" spans="1:30">
      <c r="A2" s="8" t="s">
        <v>6</v>
      </c>
      <c r="C2" s="3">
        <v>37029</v>
      </c>
      <c r="I2" s="3">
        <v>39904</v>
      </c>
      <c r="M2" s="2">
        <v>37029</v>
      </c>
      <c r="W2" s="15">
        <v>3</v>
      </c>
      <c r="X2" s="25" t="str">
        <f>A2</f>
        <v>Burundi</v>
      </c>
      <c r="Y2">
        <f>COUNTA(B2:V2)</f>
        <v>3</v>
      </c>
      <c r="Z2">
        <f ca="1">Y2-AB2-AC2</f>
        <v>1</v>
      </c>
      <c r="AA2">
        <f ca="1">CountCellsByColor($B2:$V2,AA$1)</f>
        <v>0</v>
      </c>
      <c r="AB2">
        <f t="shared" ref="AB2:AC17" ca="1" si="0">CountCellsByColor($B2:$V2,AB$1)</f>
        <v>2</v>
      </c>
      <c r="AC2">
        <f t="shared" ca="1" si="0"/>
        <v>0</v>
      </c>
      <c r="AD2" s="17">
        <f ca="1">(Z2-MIN(Z$2:Z$22))/(MAX(Z$2:Z$22)-MIN(Z$2:Z$22))</f>
        <v>0.125</v>
      </c>
    </row>
    <row r="3" spans="1:30">
      <c r="A3" s="8" t="s">
        <v>9</v>
      </c>
      <c r="B3" s="3">
        <v>37029</v>
      </c>
      <c r="F3" s="2">
        <v>34651</v>
      </c>
      <c r="M3" s="3">
        <v>37029</v>
      </c>
      <c r="W3" s="15">
        <v>5</v>
      </c>
      <c r="X3" s="25" t="str">
        <f t="shared" ref="X3:X22" si="1">A3</f>
        <v>Comoros</v>
      </c>
      <c r="Y3">
        <f t="shared" ref="Y3:Y22" si="2">COUNTA(B3:V3)</f>
        <v>3</v>
      </c>
      <c r="Z3">
        <f t="shared" ref="Z3:Z22" ca="1" si="3">Y3-AB3-AC3</f>
        <v>1</v>
      </c>
      <c r="AA3">
        <f t="shared" ref="AA3:AC22" ca="1" si="4">CountCellsByColor($B3:$V3,AA$1)</f>
        <v>0</v>
      </c>
      <c r="AB3">
        <f t="shared" ca="1" si="0"/>
        <v>2</v>
      </c>
      <c r="AC3">
        <f t="shared" ca="1" si="0"/>
        <v>0</v>
      </c>
      <c r="AD3" s="17">
        <f t="shared" ref="AD3:AD22" ca="1" si="5">(Z3-MIN(Z$2:Z$22))/(MAX(Z$2:Z$22)-MIN(Z$2:Z$22))</f>
        <v>0.125</v>
      </c>
    </row>
    <row r="4" spans="1:30">
      <c r="A4" s="8" t="s">
        <v>78</v>
      </c>
      <c r="F4" s="3">
        <v>36147</v>
      </c>
      <c r="W4" s="15">
        <v>2</v>
      </c>
      <c r="X4" s="25" t="str">
        <f t="shared" si="1"/>
        <v>D. Rep. of the Congo</v>
      </c>
      <c r="Y4">
        <f t="shared" si="2"/>
        <v>1</v>
      </c>
      <c r="Z4">
        <f t="shared" ca="1" si="3"/>
        <v>0</v>
      </c>
      <c r="AA4">
        <f t="shared" ca="1" si="4"/>
        <v>0</v>
      </c>
      <c r="AB4">
        <f t="shared" ca="1" si="0"/>
        <v>1</v>
      </c>
      <c r="AC4">
        <f t="shared" ca="1" si="0"/>
        <v>0</v>
      </c>
      <c r="AD4" s="17">
        <f t="shared" ca="1" si="5"/>
        <v>0</v>
      </c>
    </row>
    <row r="5" spans="1:30">
      <c r="A5" s="8" t="s">
        <v>10</v>
      </c>
      <c r="F5" s="3">
        <v>35997</v>
      </c>
      <c r="W5" s="15">
        <v>1</v>
      </c>
      <c r="X5" s="25" t="str">
        <f t="shared" si="1"/>
        <v>Djibouti</v>
      </c>
      <c r="Y5">
        <f t="shared" si="2"/>
        <v>1</v>
      </c>
      <c r="Z5">
        <f t="shared" ca="1" si="3"/>
        <v>0</v>
      </c>
      <c r="AA5">
        <f t="shared" ca="1" si="4"/>
        <v>0</v>
      </c>
      <c r="AB5">
        <f t="shared" ca="1" si="0"/>
        <v>1</v>
      </c>
      <c r="AC5">
        <f t="shared" ca="1" si="0"/>
        <v>0</v>
      </c>
      <c r="AD5" s="17">
        <f t="shared" ca="1" si="5"/>
        <v>0</v>
      </c>
    </row>
    <row r="6" spans="1:30">
      <c r="A6" s="8" t="s">
        <v>11</v>
      </c>
      <c r="C6" s="2">
        <v>34651</v>
      </c>
      <c r="D6" s="3">
        <v>36147</v>
      </c>
      <c r="E6" s="3">
        <v>35997</v>
      </c>
      <c r="H6" s="2">
        <v>38925</v>
      </c>
      <c r="J6" s="2">
        <v>33210</v>
      </c>
      <c r="L6" s="2">
        <v>35724</v>
      </c>
      <c r="M6" s="2">
        <v>41815</v>
      </c>
      <c r="O6" s="3">
        <v>37278</v>
      </c>
      <c r="P6" s="2">
        <v>30100</v>
      </c>
      <c r="Q6" s="4" t="s">
        <v>45</v>
      </c>
      <c r="R6" s="3">
        <v>36725</v>
      </c>
      <c r="S6" s="2">
        <v>32850</v>
      </c>
      <c r="T6" s="3">
        <v>35007</v>
      </c>
      <c r="U6" s="3">
        <v>36644</v>
      </c>
      <c r="V6" s="3">
        <v>36313</v>
      </c>
      <c r="W6" s="15">
        <v>31</v>
      </c>
      <c r="X6" s="25" t="str">
        <f t="shared" si="1"/>
        <v>Egypt</v>
      </c>
      <c r="Y6">
        <f t="shared" si="2"/>
        <v>15</v>
      </c>
      <c r="Z6">
        <f t="shared" ca="1" si="3"/>
        <v>8</v>
      </c>
      <c r="AA6">
        <f t="shared" ca="1" si="4"/>
        <v>1</v>
      </c>
      <c r="AB6">
        <f t="shared" ca="1" si="0"/>
        <v>7</v>
      </c>
      <c r="AC6">
        <f t="shared" ca="1" si="0"/>
        <v>0</v>
      </c>
      <c r="AD6" s="17">
        <f t="shared" ca="1" si="5"/>
        <v>1</v>
      </c>
    </row>
    <row r="7" spans="1:30">
      <c r="A7" s="8" t="s">
        <v>13</v>
      </c>
      <c r="T7" s="3">
        <v>37072</v>
      </c>
      <c r="W7" s="15">
        <v>1</v>
      </c>
      <c r="X7" s="25" t="str">
        <f t="shared" si="1"/>
        <v>Eritrea</v>
      </c>
      <c r="Y7">
        <f t="shared" si="2"/>
        <v>1</v>
      </c>
      <c r="Z7">
        <f t="shared" ca="1" si="3"/>
        <v>0</v>
      </c>
      <c r="AA7">
        <f t="shared" ca="1" si="4"/>
        <v>0</v>
      </c>
      <c r="AB7">
        <f t="shared" ca="1" si="0"/>
        <v>1</v>
      </c>
      <c r="AC7">
        <f t="shared" ca="1" si="0"/>
        <v>0</v>
      </c>
      <c r="AD7" s="17">
        <f t="shared" ca="1" si="5"/>
        <v>0</v>
      </c>
    </row>
    <row r="8" spans="1:30">
      <c r="A8" s="8" t="s">
        <v>14</v>
      </c>
      <c r="F8" s="2">
        <v>38925</v>
      </c>
      <c r="J8" s="2">
        <v>38013</v>
      </c>
      <c r="L8" s="2"/>
      <c r="M8" s="2"/>
      <c r="Q8" s="2">
        <v>36592</v>
      </c>
      <c r="S8" s="2">
        <v>36874</v>
      </c>
      <c r="W8" s="15">
        <v>8</v>
      </c>
      <c r="X8" s="25" t="str">
        <f t="shared" si="1"/>
        <v>Ethiopia</v>
      </c>
      <c r="Y8">
        <f t="shared" si="2"/>
        <v>4</v>
      </c>
      <c r="Z8">
        <f t="shared" ca="1" si="3"/>
        <v>4</v>
      </c>
      <c r="AA8">
        <f t="shared" ca="1" si="4"/>
        <v>0</v>
      </c>
      <c r="AB8">
        <f t="shared" ca="1" si="0"/>
        <v>0</v>
      </c>
      <c r="AC8">
        <f t="shared" ca="1" si="0"/>
        <v>0</v>
      </c>
      <c r="AD8" s="17">
        <f t="shared" ca="1" si="5"/>
        <v>0.5</v>
      </c>
    </row>
    <row r="9" spans="1:30">
      <c r="A9" s="8" t="s">
        <v>18</v>
      </c>
      <c r="B9" s="3">
        <v>39904</v>
      </c>
      <c r="J9" s="3">
        <v>39238</v>
      </c>
      <c r="L9" s="2"/>
      <c r="M9" s="3">
        <v>41036</v>
      </c>
      <c r="W9" s="15">
        <v>3</v>
      </c>
      <c r="X9" s="25" t="str">
        <f t="shared" si="1"/>
        <v>Kenya</v>
      </c>
      <c r="Y9">
        <f t="shared" si="2"/>
        <v>3</v>
      </c>
      <c r="Z9">
        <f t="shared" ca="1" si="3"/>
        <v>0</v>
      </c>
      <c r="AA9">
        <f t="shared" ca="1" si="4"/>
        <v>0</v>
      </c>
      <c r="AB9">
        <f t="shared" ca="1" si="0"/>
        <v>3</v>
      </c>
      <c r="AC9">
        <f t="shared" ca="1" si="0"/>
        <v>0</v>
      </c>
      <c r="AD9" s="17">
        <f t="shared" ca="1" si="5"/>
        <v>0</v>
      </c>
    </row>
    <row r="10" spans="1:30">
      <c r="A10" s="8" t="s">
        <v>20</v>
      </c>
      <c r="F10" s="2">
        <v>33210</v>
      </c>
      <c r="H10" s="2">
        <v>38013</v>
      </c>
      <c r="I10" s="3">
        <v>39238</v>
      </c>
      <c r="S10" s="5" t="s">
        <v>49</v>
      </c>
      <c r="W10" s="15">
        <v>9</v>
      </c>
      <c r="X10" s="25" t="str">
        <f t="shared" si="1"/>
        <v>Libya</v>
      </c>
      <c r="Y10">
        <f t="shared" si="2"/>
        <v>4</v>
      </c>
      <c r="Z10">
        <f t="shared" ca="1" si="3"/>
        <v>2</v>
      </c>
      <c r="AA10">
        <f t="shared" ca="1" si="4"/>
        <v>0</v>
      </c>
      <c r="AB10">
        <f t="shared" ca="1" si="0"/>
        <v>2</v>
      </c>
      <c r="AC10">
        <f t="shared" ca="1" si="0"/>
        <v>0</v>
      </c>
      <c r="AD10" s="17">
        <f t="shared" ca="1" si="5"/>
        <v>0.25</v>
      </c>
    </row>
    <row r="11" spans="1:30">
      <c r="A11" s="8" t="s">
        <v>21</v>
      </c>
      <c r="M11" s="2">
        <v>38142</v>
      </c>
      <c r="W11" s="15">
        <v>2</v>
      </c>
      <c r="X11" s="25" t="str">
        <f t="shared" si="1"/>
        <v>Madagascar</v>
      </c>
      <c r="Y11">
        <f t="shared" si="2"/>
        <v>1</v>
      </c>
      <c r="Z11">
        <f t="shared" ca="1" si="3"/>
        <v>1</v>
      </c>
      <c r="AA11">
        <f t="shared" ca="1" si="4"/>
        <v>0</v>
      </c>
      <c r="AB11">
        <f t="shared" ca="1" si="0"/>
        <v>0</v>
      </c>
      <c r="AC11">
        <f t="shared" ca="1" si="0"/>
        <v>0</v>
      </c>
      <c r="AD11" s="17">
        <f t="shared" ca="1" si="5"/>
        <v>0.125</v>
      </c>
    </row>
    <row r="12" spans="1:30">
      <c r="A12" s="8" t="s">
        <v>22</v>
      </c>
      <c r="F12" s="2">
        <v>35724</v>
      </c>
      <c r="I12" s="2"/>
      <c r="V12" s="3">
        <v>37806</v>
      </c>
      <c r="W12" s="15">
        <v>2</v>
      </c>
      <c r="X12" s="25" t="str">
        <f t="shared" si="1"/>
        <v>Malawi</v>
      </c>
      <c r="Y12">
        <f t="shared" si="2"/>
        <v>2</v>
      </c>
      <c r="Z12">
        <f t="shared" ca="1" si="3"/>
        <v>1</v>
      </c>
      <c r="AA12">
        <f t="shared" ca="1" si="4"/>
        <v>0</v>
      </c>
      <c r="AB12">
        <f t="shared" ca="1" si="0"/>
        <v>1</v>
      </c>
      <c r="AC12">
        <f t="shared" ca="1" si="0"/>
        <v>0</v>
      </c>
      <c r="AD12" s="17">
        <f t="shared" ca="1" si="5"/>
        <v>0.125</v>
      </c>
    </row>
    <row r="13" spans="1:30">
      <c r="A13" s="8" t="s">
        <v>25</v>
      </c>
      <c r="B13" s="2">
        <v>37029</v>
      </c>
      <c r="C13" s="3">
        <v>37029</v>
      </c>
      <c r="F13" s="2">
        <v>41815</v>
      </c>
      <c r="I13" s="3">
        <v>41036</v>
      </c>
      <c r="K13" s="2">
        <v>38083</v>
      </c>
      <c r="N13" s="3">
        <v>37102</v>
      </c>
      <c r="R13" s="3">
        <v>36661</v>
      </c>
      <c r="U13" s="3">
        <v>42199</v>
      </c>
      <c r="V13" s="3">
        <v>36663</v>
      </c>
      <c r="W13" s="15">
        <v>22</v>
      </c>
      <c r="X13" s="25" t="str">
        <f t="shared" si="1"/>
        <v>Mauritius</v>
      </c>
      <c r="Y13">
        <f t="shared" si="2"/>
        <v>9</v>
      </c>
      <c r="Z13">
        <f t="shared" ca="1" si="3"/>
        <v>3</v>
      </c>
      <c r="AA13">
        <f t="shared" ca="1" si="4"/>
        <v>0</v>
      </c>
      <c r="AB13">
        <f t="shared" ca="1" si="0"/>
        <v>6</v>
      </c>
      <c r="AC13">
        <f t="shared" ca="1" si="0"/>
        <v>0</v>
      </c>
      <c r="AD13" s="17">
        <f t="shared" ca="1" si="5"/>
        <v>0.375</v>
      </c>
    </row>
    <row r="14" spans="1:30">
      <c r="A14" s="8" t="s">
        <v>31</v>
      </c>
      <c r="M14" s="3">
        <v>37102</v>
      </c>
      <c r="W14" s="15">
        <v>3</v>
      </c>
      <c r="X14" s="25" t="str">
        <f t="shared" si="1"/>
        <v>Rwanda</v>
      </c>
      <c r="Y14">
        <f t="shared" si="2"/>
        <v>1</v>
      </c>
      <c r="Z14">
        <f t="shared" ca="1" si="3"/>
        <v>0</v>
      </c>
      <c r="AA14">
        <f t="shared" ca="1" si="4"/>
        <v>0</v>
      </c>
      <c r="AB14">
        <f t="shared" ca="1" si="0"/>
        <v>1</v>
      </c>
      <c r="AC14">
        <f t="shared" ca="1" si="0"/>
        <v>0</v>
      </c>
      <c r="AD14" s="17">
        <f t="shared" ca="1" si="5"/>
        <v>0</v>
      </c>
    </row>
    <row r="15" spans="1:30">
      <c r="A15" s="8" t="s">
        <v>33</v>
      </c>
      <c r="F15" s="3">
        <v>37278</v>
      </c>
      <c r="W15" s="15">
        <v>1</v>
      </c>
      <c r="X15" s="25" t="str">
        <f t="shared" si="1"/>
        <v>Seychelles</v>
      </c>
      <c r="Y15">
        <f t="shared" si="2"/>
        <v>1</v>
      </c>
      <c r="Z15">
        <f t="shared" ca="1" si="3"/>
        <v>0</v>
      </c>
      <c r="AA15">
        <f t="shared" ca="1" si="4"/>
        <v>0</v>
      </c>
      <c r="AB15">
        <f t="shared" ca="1" si="0"/>
        <v>1</v>
      </c>
      <c r="AC15">
        <f t="shared" ca="1" si="0"/>
        <v>0</v>
      </c>
      <c r="AD15" s="17">
        <f t="shared" ca="1" si="5"/>
        <v>0</v>
      </c>
    </row>
    <row r="16" spans="1:30">
      <c r="A16" s="8" t="s">
        <v>34</v>
      </c>
      <c r="F16" s="2">
        <v>30100</v>
      </c>
      <c r="W16" s="15">
        <v>1</v>
      </c>
      <c r="X16" s="25" t="str">
        <f t="shared" si="1"/>
        <v>Somalia</v>
      </c>
      <c r="Y16">
        <f t="shared" si="2"/>
        <v>1</v>
      </c>
      <c r="Z16">
        <f t="shared" ca="1" si="3"/>
        <v>1</v>
      </c>
      <c r="AA16">
        <f t="shared" ca="1" si="4"/>
        <v>0</v>
      </c>
      <c r="AB16">
        <f t="shared" ca="1" si="0"/>
        <v>0</v>
      </c>
      <c r="AC16">
        <f t="shared" ca="1" si="0"/>
        <v>0</v>
      </c>
      <c r="AD16" s="17">
        <f t="shared" ca="1" si="5"/>
        <v>0.125</v>
      </c>
    </row>
    <row r="17" spans="1:30">
      <c r="A17" s="8" t="s">
        <v>36</v>
      </c>
      <c r="F17" s="4" t="s">
        <v>45</v>
      </c>
      <c r="H17" s="2">
        <v>36592</v>
      </c>
      <c r="S17" s="3">
        <v>37902</v>
      </c>
      <c r="W17" s="15">
        <v>5</v>
      </c>
      <c r="X17" s="25" t="str">
        <f t="shared" si="1"/>
        <v>Sudan</v>
      </c>
      <c r="Y17">
        <f t="shared" si="2"/>
        <v>3</v>
      </c>
      <c r="Z17">
        <f t="shared" ca="1" si="3"/>
        <v>2</v>
      </c>
      <c r="AA17">
        <f t="shared" ca="1" si="4"/>
        <v>1</v>
      </c>
      <c r="AB17">
        <f t="shared" ca="1" si="0"/>
        <v>1</v>
      </c>
      <c r="AC17">
        <f t="shared" ca="1" si="0"/>
        <v>0</v>
      </c>
      <c r="AD17" s="17">
        <f t="shared" ca="1" si="5"/>
        <v>0.25</v>
      </c>
    </row>
    <row r="18" spans="1:30">
      <c r="A18" s="8" t="s">
        <v>77</v>
      </c>
      <c r="F18" s="3">
        <v>36725</v>
      </c>
      <c r="M18" s="3">
        <v>36661</v>
      </c>
      <c r="W18" s="15">
        <v>2</v>
      </c>
      <c r="X18" s="25" t="str">
        <f t="shared" si="1"/>
        <v>Eswatini</v>
      </c>
      <c r="Y18">
        <f t="shared" si="2"/>
        <v>2</v>
      </c>
      <c r="Z18">
        <f t="shared" ca="1" si="3"/>
        <v>0</v>
      </c>
      <c r="AA18">
        <f t="shared" ca="1" si="4"/>
        <v>0</v>
      </c>
      <c r="AB18">
        <f t="shared" ca="1" si="4"/>
        <v>2</v>
      </c>
      <c r="AC18">
        <f t="shared" ca="1" si="4"/>
        <v>0</v>
      </c>
      <c r="AD18" s="17">
        <f t="shared" ca="1" si="5"/>
        <v>0</v>
      </c>
    </row>
    <row r="19" spans="1:30">
      <c r="A19" s="8" t="s">
        <v>38</v>
      </c>
      <c r="F19" s="2">
        <v>32850</v>
      </c>
      <c r="H19" s="2">
        <v>36874</v>
      </c>
      <c r="J19" s="5" t="s">
        <v>49</v>
      </c>
      <c r="Q19" s="3">
        <v>37902</v>
      </c>
      <c r="W19" s="15">
        <v>16</v>
      </c>
      <c r="X19" s="25" t="str">
        <f t="shared" si="1"/>
        <v>Tunisia</v>
      </c>
      <c r="Y19">
        <f t="shared" si="2"/>
        <v>4</v>
      </c>
      <c r="Z19">
        <f t="shared" ca="1" si="3"/>
        <v>2</v>
      </c>
      <c r="AA19">
        <f t="shared" ca="1" si="4"/>
        <v>0</v>
      </c>
      <c r="AB19">
        <f t="shared" ca="1" si="4"/>
        <v>2</v>
      </c>
      <c r="AC19">
        <f t="shared" ca="1" si="4"/>
        <v>0</v>
      </c>
      <c r="AD19" s="17">
        <f t="shared" ca="1" si="5"/>
        <v>0.25</v>
      </c>
    </row>
    <row r="20" spans="1:30">
      <c r="A20" s="8" t="s">
        <v>39</v>
      </c>
      <c r="F20" s="3">
        <v>35007</v>
      </c>
      <c r="G20" s="3">
        <v>37072</v>
      </c>
      <c r="V20" s="3">
        <v>37803</v>
      </c>
      <c r="W20" s="15">
        <v>5</v>
      </c>
      <c r="X20" s="25" t="str">
        <f t="shared" si="1"/>
        <v>Uganda</v>
      </c>
      <c r="Y20">
        <f t="shared" si="2"/>
        <v>3</v>
      </c>
      <c r="Z20">
        <f t="shared" ca="1" si="3"/>
        <v>0</v>
      </c>
      <c r="AA20">
        <f t="shared" ca="1" si="4"/>
        <v>0</v>
      </c>
      <c r="AB20">
        <f t="shared" ca="1" si="4"/>
        <v>3</v>
      </c>
      <c r="AC20">
        <f t="shared" ca="1" si="4"/>
        <v>0</v>
      </c>
      <c r="AD20" s="17">
        <f t="shared" ca="1" si="5"/>
        <v>0</v>
      </c>
    </row>
    <row r="21" spans="1:30">
      <c r="A21" s="8" t="s">
        <v>40</v>
      </c>
      <c r="F21" s="3">
        <v>36644</v>
      </c>
      <c r="M21" s="3">
        <v>42199</v>
      </c>
      <c r="W21" s="15">
        <v>3</v>
      </c>
      <c r="X21" s="25" t="str">
        <f t="shared" si="1"/>
        <v>Zambia</v>
      </c>
      <c r="Y21">
        <f t="shared" si="2"/>
        <v>2</v>
      </c>
      <c r="Z21">
        <f t="shared" ca="1" si="3"/>
        <v>0</v>
      </c>
      <c r="AA21">
        <f t="shared" ca="1" si="4"/>
        <v>0</v>
      </c>
      <c r="AB21">
        <f t="shared" ca="1" si="4"/>
        <v>2</v>
      </c>
      <c r="AC21">
        <f t="shared" ca="1" si="4"/>
        <v>0</v>
      </c>
      <c r="AD21" s="17">
        <f t="shared" ca="1" si="5"/>
        <v>0</v>
      </c>
    </row>
    <row r="22" spans="1:30">
      <c r="A22" s="8" t="s">
        <v>41</v>
      </c>
      <c r="F22" s="3">
        <v>36313</v>
      </c>
      <c r="L22" s="3">
        <v>37806</v>
      </c>
      <c r="M22" s="3">
        <v>36663</v>
      </c>
      <c r="T22" s="3">
        <v>37803</v>
      </c>
      <c r="W22" s="15">
        <v>9</v>
      </c>
      <c r="X22" s="25" t="str">
        <f t="shared" si="1"/>
        <v>Zimbabwe</v>
      </c>
      <c r="Y22">
        <f t="shared" si="2"/>
        <v>4</v>
      </c>
      <c r="Z22">
        <f t="shared" ca="1" si="3"/>
        <v>0</v>
      </c>
      <c r="AA22">
        <f t="shared" ca="1" si="4"/>
        <v>0</v>
      </c>
      <c r="AB22">
        <f t="shared" ca="1" si="4"/>
        <v>4</v>
      </c>
      <c r="AC22">
        <f t="shared" ca="1" si="4"/>
        <v>0</v>
      </c>
      <c r="AD22" s="17">
        <f t="shared" ca="1" si="5"/>
        <v>0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1"/>
  <sheetViews>
    <sheetView zoomScale="90" zoomScaleNormal="90" workbookViewId="0">
      <selection activeCell="M1" sqref="M1:M1048576"/>
    </sheetView>
  </sheetViews>
  <sheetFormatPr defaultColWidth="9" defaultRowHeight="14.4"/>
  <cols>
    <col min="1" max="1" width="18.21875" style="10" customWidth="1"/>
    <col min="2" max="2" width="14.77734375" customWidth="1"/>
    <col min="3" max="3" width="12" customWidth="1"/>
    <col min="4" max="4" width="10.77734375" customWidth="1"/>
    <col min="5" max="5" width="13" style="2" customWidth="1"/>
    <col min="6" max="6" width="12" customWidth="1"/>
    <col min="7" max="7" width="10.77734375" customWidth="1"/>
    <col min="13" max="13" width="9.21875" style="18" customWidth="1"/>
  </cols>
  <sheetData>
    <row r="1" spans="1:13" s="10" customFormat="1">
      <c r="A1" s="10" t="s">
        <v>0</v>
      </c>
      <c r="B1" s="10" t="s">
        <v>6</v>
      </c>
      <c r="C1" s="10" t="s">
        <v>18</v>
      </c>
      <c r="D1" s="10" t="s">
        <v>31</v>
      </c>
      <c r="E1" s="10" t="s">
        <v>61</v>
      </c>
      <c r="F1" s="10" t="s">
        <v>76</v>
      </c>
      <c r="G1" s="10" t="s">
        <v>39</v>
      </c>
      <c r="H1" t="s">
        <v>66</v>
      </c>
      <c r="I1" t="s">
        <v>67</v>
      </c>
      <c r="J1" s="4" t="s">
        <v>68</v>
      </c>
      <c r="K1" s="5" t="s">
        <v>69</v>
      </c>
      <c r="L1" s="24" t="s">
        <v>70</v>
      </c>
      <c r="M1" s="23" t="s">
        <v>58</v>
      </c>
    </row>
    <row r="2" spans="1:13">
      <c r="A2" s="10" t="s">
        <v>6</v>
      </c>
      <c r="C2" s="3">
        <v>39904</v>
      </c>
      <c r="H2">
        <f>COUNTA(B2:G2)</f>
        <v>1</v>
      </c>
      <c r="I2">
        <f ca="1">H2-K2-L2</f>
        <v>0</v>
      </c>
      <c r="J2">
        <f t="shared" ref="J2:L7" ca="1" si="0">CountCellsByColor($B2:$S2,J$1)</f>
        <v>0</v>
      </c>
      <c r="K2">
        <f t="shared" ca="1" si="0"/>
        <v>1</v>
      </c>
      <c r="L2">
        <f t="shared" ca="1" si="0"/>
        <v>0</v>
      </c>
      <c r="M2" s="17">
        <v>0</v>
      </c>
    </row>
    <row r="3" spans="1:13">
      <c r="A3" s="10" t="s">
        <v>18</v>
      </c>
      <c r="B3" s="3">
        <v>39904</v>
      </c>
      <c r="H3">
        <f t="shared" ref="H3:H7" si="1">COUNTA(B3:G3)</f>
        <v>1</v>
      </c>
      <c r="I3">
        <f t="shared" ref="I3:I7" ca="1" si="2">H3-K3-L3</f>
        <v>0</v>
      </c>
      <c r="J3">
        <f t="shared" ca="1" si="0"/>
        <v>0</v>
      </c>
      <c r="K3">
        <f t="shared" ca="1" si="0"/>
        <v>1</v>
      </c>
      <c r="L3">
        <f t="shared" ca="1" si="0"/>
        <v>0</v>
      </c>
      <c r="M3" s="17">
        <v>0</v>
      </c>
    </row>
    <row r="4" spans="1:13">
      <c r="A4" s="10" t="s">
        <v>31</v>
      </c>
      <c r="H4">
        <f t="shared" si="1"/>
        <v>0</v>
      </c>
      <c r="I4">
        <f t="shared" ca="1" si="2"/>
        <v>0</v>
      </c>
      <c r="J4">
        <f t="shared" ca="1" si="0"/>
        <v>0</v>
      </c>
      <c r="K4">
        <f t="shared" ca="1" si="0"/>
        <v>0</v>
      </c>
      <c r="L4">
        <f t="shared" ca="1" si="0"/>
        <v>0</v>
      </c>
      <c r="M4" s="17">
        <v>0</v>
      </c>
    </row>
    <row r="5" spans="1:13">
      <c r="A5" s="10" t="s">
        <v>61</v>
      </c>
      <c r="B5" s="2"/>
      <c r="C5" s="2"/>
      <c r="D5" s="2"/>
      <c r="F5" s="2"/>
      <c r="G5" s="2"/>
      <c r="H5">
        <f t="shared" si="1"/>
        <v>0</v>
      </c>
      <c r="I5">
        <f t="shared" ca="1" si="2"/>
        <v>0</v>
      </c>
      <c r="J5">
        <f t="shared" ca="1" si="0"/>
        <v>0</v>
      </c>
      <c r="K5">
        <f t="shared" ca="1" si="0"/>
        <v>0</v>
      </c>
      <c r="L5">
        <f t="shared" ca="1" si="0"/>
        <v>0</v>
      </c>
      <c r="M5" s="17">
        <v>0</v>
      </c>
    </row>
    <row r="6" spans="1:13">
      <c r="A6" s="10" t="s">
        <v>76</v>
      </c>
      <c r="H6">
        <f t="shared" si="1"/>
        <v>0</v>
      </c>
      <c r="I6">
        <f t="shared" ca="1" si="2"/>
        <v>0</v>
      </c>
      <c r="J6">
        <f t="shared" ca="1" si="0"/>
        <v>0</v>
      </c>
      <c r="K6">
        <f t="shared" ca="1" si="0"/>
        <v>0</v>
      </c>
      <c r="L6">
        <f t="shared" ca="1" si="0"/>
        <v>0</v>
      </c>
      <c r="M6" s="17">
        <v>0</v>
      </c>
    </row>
    <row r="7" spans="1:13">
      <c r="A7" s="10" t="s">
        <v>39</v>
      </c>
      <c r="H7">
        <f t="shared" si="1"/>
        <v>0</v>
      </c>
      <c r="I7">
        <f t="shared" ca="1" si="2"/>
        <v>0</v>
      </c>
      <c r="J7">
        <f t="shared" ca="1" si="0"/>
        <v>0</v>
      </c>
      <c r="K7">
        <f t="shared" ca="1" si="0"/>
        <v>0</v>
      </c>
      <c r="L7">
        <f t="shared" ca="1" si="0"/>
        <v>0</v>
      </c>
      <c r="M7" s="17">
        <v>0</v>
      </c>
    </row>
    <row r="8" spans="1:13">
      <c r="A8" s="10" t="s">
        <v>54</v>
      </c>
    </row>
    <row r="11" spans="1:13">
      <c r="M11" s="19"/>
    </row>
  </sheetData>
  <pageMargins left="0.69930555555555596" right="0.69930555555555596" top="0.75" bottom="0.75" header="0.3" footer="0.3"/>
  <pageSetup paperSize="9"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59"/>
  <sheetViews>
    <sheetView topLeftCell="M1" workbookViewId="0">
      <selection activeCell="U2" sqref="U2"/>
    </sheetView>
  </sheetViews>
  <sheetFormatPr defaultColWidth="9.21875" defaultRowHeight="14.4"/>
  <cols>
    <col min="1" max="1" width="9.21875" style="1"/>
    <col min="2" max="2" width="10"/>
    <col min="6" max="8" width="10"/>
    <col min="9" max="9" width="21.21875" customWidth="1"/>
    <col min="10" max="10" width="10"/>
    <col min="12" max="12" width="11.21875"/>
    <col min="14" max="14" width="9.21875" style="15"/>
    <col min="21" max="21" width="9.21875" style="18" customWidth="1"/>
  </cols>
  <sheetData>
    <row r="1" spans="1:21" s="1" customFormat="1">
      <c r="A1" s="1" t="s">
        <v>0</v>
      </c>
      <c r="B1" s="1" t="s">
        <v>2</v>
      </c>
      <c r="C1" s="1" t="s">
        <v>6</v>
      </c>
      <c r="D1" s="1" t="s">
        <v>7</v>
      </c>
      <c r="E1" s="1" t="s">
        <v>74</v>
      </c>
      <c r="F1" s="1" t="s">
        <v>8</v>
      </c>
      <c r="G1" s="1" t="s">
        <v>9</v>
      </c>
      <c r="H1" s="1" t="s">
        <v>82</v>
      </c>
      <c r="I1" s="1" t="s">
        <v>78</v>
      </c>
      <c r="J1" s="1" t="s">
        <v>12</v>
      </c>
      <c r="K1" s="1" t="s">
        <v>15</v>
      </c>
      <c r="L1" s="1" t="s">
        <v>31</v>
      </c>
      <c r="M1" s="1" t="s">
        <v>75</v>
      </c>
      <c r="N1" s="20" t="s">
        <v>56</v>
      </c>
      <c r="O1" t="s">
        <v>0</v>
      </c>
      <c r="P1" t="s">
        <v>66</v>
      </c>
      <c r="Q1" t="s">
        <v>67</v>
      </c>
      <c r="R1" s="4" t="s">
        <v>68</v>
      </c>
      <c r="S1" s="5" t="s">
        <v>69</v>
      </c>
      <c r="T1" s="24" t="s">
        <v>70</v>
      </c>
      <c r="U1" s="20" t="s">
        <v>58</v>
      </c>
    </row>
    <row r="2" spans="1:21">
      <c r="A2" s="1" t="s">
        <v>2</v>
      </c>
      <c r="B2" s="2"/>
      <c r="N2" s="15">
        <f>COUNTA(B2:M2)</f>
        <v>0</v>
      </c>
      <c r="O2" s="1" t="s">
        <v>2</v>
      </c>
      <c r="P2">
        <f>COUNTA(B2:M2)</f>
        <v>0</v>
      </c>
      <c r="Q2">
        <f ca="1">P2-S2-T2</f>
        <v>0</v>
      </c>
      <c r="R2">
        <f ca="1">CountCellsByColor($B2:$V2,R$1)</f>
        <v>0</v>
      </c>
      <c r="S2">
        <f t="shared" ref="S2:T12" ca="1" si="0">CountCellsByColor($B2:$V2,S$1)</f>
        <v>0</v>
      </c>
      <c r="T2">
        <f t="shared" ca="1" si="0"/>
        <v>0</v>
      </c>
      <c r="U2" s="17">
        <v>0</v>
      </c>
    </row>
    <row r="3" spans="1:21">
      <c r="A3" s="1" t="s">
        <v>6</v>
      </c>
      <c r="G3" s="3">
        <v>37029</v>
      </c>
      <c r="N3" s="15">
        <f t="shared" ref="N3:N12" si="1">COUNTA(B3:M3)</f>
        <v>1</v>
      </c>
      <c r="O3" s="1" t="s">
        <v>6</v>
      </c>
      <c r="P3">
        <f t="shared" ref="P3:P12" si="2">COUNTA(B3:M3)</f>
        <v>1</v>
      </c>
      <c r="Q3">
        <f t="shared" ref="Q3:Q12" ca="1" si="3">P3-S3-T3</f>
        <v>0</v>
      </c>
      <c r="R3">
        <f t="shared" ref="R3:R12" ca="1" si="4">CountCellsByColor($B3:$V3,R$1)</f>
        <v>0</v>
      </c>
      <c r="S3">
        <f t="shared" ca="1" si="0"/>
        <v>1</v>
      </c>
      <c r="T3">
        <f t="shared" ca="1" si="0"/>
        <v>0</v>
      </c>
      <c r="U3" s="17">
        <v>0</v>
      </c>
    </row>
    <row r="4" spans="1:21">
      <c r="A4" s="1" t="s">
        <v>7</v>
      </c>
      <c r="N4" s="15">
        <f t="shared" si="1"/>
        <v>0</v>
      </c>
      <c r="O4" s="1" t="s">
        <v>7</v>
      </c>
      <c r="P4">
        <f t="shared" si="2"/>
        <v>0</v>
      </c>
      <c r="Q4">
        <f t="shared" ca="1" si="3"/>
        <v>0</v>
      </c>
      <c r="R4">
        <f t="shared" ca="1" si="4"/>
        <v>0</v>
      </c>
      <c r="S4">
        <f t="shared" ca="1" si="0"/>
        <v>0</v>
      </c>
      <c r="T4">
        <f t="shared" ca="1" si="0"/>
        <v>0</v>
      </c>
      <c r="U4" s="17">
        <v>0</v>
      </c>
    </row>
    <row r="5" spans="1:21">
      <c r="A5" s="1" t="s">
        <v>74</v>
      </c>
      <c r="N5" s="15">
        <f t="shared" si="1"/>
        <v>0</v>
      </c>
      <c r="O5" s="1" t="s">
        <v>74</v>
      </c>
      <c r="P5">
        <f t="shared" si="2"/>
        <v>0</v>
      </c>
      <c r="Q5">
        <f t="shared" ca="1" si="3"/>
        <v>0</v>
      </c>
      <c r="R5">
        <f t="shared" ca="1" si="4"/>
        <v>0</v>
      </c>
      <c r="S5">
        <f t="shared" ca="1" si="0"/>
        <v>0</v>
      </c>
      <c r="T5">
        <f t="shared" ca="1" si="0"/>
        <v>0</v>
      </c>
      <c r="U5" s="17">
        <v>0</v>
      </c>
    </row>
    <row r="6" spans="1:21">
      <c r="A6" s="1" t="s">
        <v>8</v>
      </c>
      <c r="N6" s="15">
        <f t="shared" si="1"/>
        <v>0</v>
      </c>
      <c r="O6" s="1" t="s">
        <v>8</v>
      </c>
      <c r="P6">
        <f t="shared" si="2"/>
        <v>0</v>
      </c>
      <c r="Q6">
        <f t="shared" ca="1" si="3"/>
        <v>0</v>
      </c>
      <c r="R6">
        <f t="shared" ca="1" si="4"/>
        <v>0</v>
      </c>
      <c r="S6">
        <f t="shared" ca="1" si="0"/>
        <v>0</v>
      </c>
      <c r="T6">
        <f t="shared" ca="1" si="0"/>
        <v>0</v>
      </c>
      <c r="U6" s="17">
        <v>0</v>
      </c>
    </row>
    <row r="7" spans="1:21">
      <c r="A7" s="1" t="s">
        <v>82</v>
      </c>
      <c r="N7" s="15">
        <f t="shared" si="1"/>
        <v>0</v>
      </c>
      <c r="O7" s="1" t="s">
        <v>82</v>
      </c>
      <c r="P7">
        <f t="shared" si="2"/>
        <v>0</v>
      </c>
      <c r="Q7">
        <f t="shared" ca="1" si="3"/>
        <v>0</v>
      </c>
      <c r="R7">
        <f t="shared" ca="1" si="4"/>
        <v>0</v>
      </c>
      <c r="S7">
        <f t="shared" ca="1" si="0"/>
        <v>0</v>
      </c>
      <c r="T7">
        <f t="shared" ca="1" si="0"/>
        <v>0</v>
      </c>
      <c r="U7" s="17">
        <v>0</v>
      </c>
    </row>
    <row r="8" spans="1:21">
      <c r="A8" s="1" t="s">
        <v>78</v>
      </c>
      <c r="N8" s="15">
        <f t="shared" si="1"/>
        <v>0</v>
      </c>
      <c r="O8" s="1" t="s">
        <v>78</v>
      </c>
      <c r="P8">
        <f t="shared" si="2"/>
        <v>0</v>
      </c>
      <c r="Q8">
        <f t="shared" ca="1" si="3"/>
        <v>0</v>
      </c>
      <c r="R8">
        <f t="shared" ca="1" si="4"/>
        <v>0</v>
      </c>
      <c r="S8">
        <f t="shared" ca="1" si="0"/>
        <v>0</v>
      </c>
      <c r="T8">
        <f t="shared" ca="1" si="0"/>
        <v>0</v>
      </c>
      <c r="U8" s="17">
        <v>0</v>
      </c>
    </row>
    <row r="9" spans="1:21">
      <c r="A9" s="1" t="s">
        <v>12</v>
      </c>
      <c r="N9" s="15">
        <f t="shared" si="1"/>
        <v>0</v>
      </c>
      <c r="O9" s="1" t="s">
        <v>12</v>
      </c>
      <c r="P9">
        <f t="shared" si="2"/>
        <v>0</v>
      </c>
      <c r="Q9">
        <f t="shared" ca="1" si="3"/>
        <v>0</v>
      </c>
      <c r="R9">
        <f t="shared" ca="1" si="4"/>
        <v>0</v>
      </c>
      <c r="S9">
        <f t="shared" ca="1" si="0"/>
        <v>0</v>
      </c>
      <c r="T9">
        <f t="shared" ca="1" si="0"/>
        <v>0</v>
      </c>
      <c r="U9" s="17">
        <v>0</v>
      </c>
    </row>
    <row r="10" spans="1:21">
      <c r="A10" s="1" t="s">
        <v>15</v>
      </c>
      <c r="N10" s="15">
        <f t="shared" si="1"/>
        <v>0</v>
      </c>
      <c r="O10" s="1" t="s">
        <v>15</v>
      </c>
      <c r="P10">
        <f t="shared" si="2"/>
        <v>0</v>
      </c>
      <c r="Q10">
        <f t="shared" ca="1" si="3"/>
        <v>0</v>
      </c>
      <c r="R10">
        <f t="shared" ca="1" si="4"/>
        <v>0</v>
      </c>
      <c r="S10">
        <f t="shared" ca="1" si="0"/>
        <v>0</v>
      </c>
      <c r="T10">
        <f t="shared" ca="1" si="0"/>
        <v>0</v>
      </c>
      <c r="U10" s="17">
        <v>0</v>
      </c>
    </row>
    <row r="11" spans="1:21">
      <c r="A11" s="1" t="s">
        <v>31</v>
      </c>
      <c r="N11" s="15">
        <f t="shared" si="1"/>
        <v>0</v>
      </c>
      <c r="O11" s="1" t="s">
        <v>31</v>
      </c>
      <c r="P11">
        <f t="shared" si="2"/>
        <v>0</v>
      </c>
      <c r="Q11">
        <f t="shared" ca="1" si="3"/>
        <v>0</v>
      </c>
      <c r="R11">
        <f t="shared" ca="1" si="4"/>
        <v>0</v>
      </c>
      <c r="S11">
        <f t="shared" ca="1" si="0"/>
        <v>0</v>
      </c>
      <c r="T11">
        <f t="shared" ca="1" si="0"/>
        <v>0</v>
      </c>
      <c r="U11" s="17">
        <v>0</v>
      </c>
    </row>
    <row r="12" spans="1:21">
      <c r="A12" s="1" t="s">
        <v>51</v>
      </c>
      <c r="N12" s="15">
        <f t="shared" si="1"/>
        <v>0</v>
      </c>
      <c r="O12" s="1" t="s">
        <v>51</v>
      </c>
      <c r="P12">
        <f t="shared" si="2"/>
        <v>0</v>
      </c>
      <c r="Q12">
        <f t="shared" ca="1" si="3"/>
        <v>0</v>
      </c>
      <c r="R12">
        <f t="shared" ca="1" si="4"/>
        <v>0</v>
      </c>
      <c r="S12">
        <f t="shared" ca="1" si="0"/>
        <v>0</v>
      </c>
      <c r="T12">
        <f t="shared" ca="1" si="0"/>
        <v>0</v>
      </c>
      <c r="U12" s="17">
        <v>0</v>
      </c>
    </row>
    <row r="13" spans="1:21">
      <c r="A13" s="1" t="s">
        <v>54</v>
      </c>
      <c r="O13" s="25"/>
      <c r="U13" s="22"/>
    </row>
    <row r="14" spans="1:21">
      <c r="O14" s="25"/>
      <c r="U14" s="22"/>
    </row>
    <row r="15" spans="1:21">
      <c r="O15" s="25"/>
      <c r="U15" s="22"/>
    </row>
    <row r="16" spans="1:21">
      <c r="O16" s="25"/>
      <c r="U16" s="22"/>
    </row>
    <row r="17" spans="15:21">
      <c r="O17" s="25"/>
      <c r="U17" s="22"/>
    </row>
    <row r="18" spans="15:21">
      <c r="O18" s="25"/>
      <c r="U18" s="22"/>
    </row>
    <row r="19" spans="15:21">
      <c r="O19" s="25"/>
      <c r="U19" s="22"/>
    </row>
    <row r="20" spans="15:21">
      <c r="O20" s="25"/>
      <c r="U20" s="22"/>
    </row>
    <row r="21" spans="15:21">
      <c r="O21" s="25"/>
      <c r="U21" s="22"/>
    </row>
    <row r="22" spans="15:21">
      <c r="O22" s="25"/>
      <c r="U22" s="22"/>
    </row>
    <row r="23" spans="15:21">
      <c r="U23" s="22"/>
    </row>
    <row r="24" spans="15:21">
      <c r="U24" s="22"/>
    </row>
    <row r="25" spans="15:21">
      <c r="U25" s="22"/>
    </row>
    <row r="26" spans="15:21">
      <c r="U26" s="22"/>
    </row>
    <row r="27" spans="15:21">
      <c r="U27" s="22"/>
    </row>
    <row r="28" spans="15:21">
      <c r="U28" s="22"/>
    </row>
    <row r="29" spans="15:21">
      <c r="U29" s="22"/>
    </row>
    <row r="30" spans="15:21">
      <c r="U30" s="22"/>
    </row>
    <row r="31" spans="15:21">
      <c r="U31" s="22"/>
    </row>
    <row r="32" spans="15:21">
      <c r="U32" s="22"/>
    </row>
    <row r="33" spans="21:21">
      <c r="U33" s="22"/>
    </row>
    <row r="34" spans="21:21">
      <c r="U34" s="22"/>
    </row>
    <row r="35" spans="21:21">
      <c r="U35" s="22"/>
    </row>
    <row r="36" spans="21:21">
      <c r="U36" s="22"/>
    </row>
    <row r="37" spans="21:21">
      <c r="U37" s="22"/>
    </row>
    <row r="38" spans="21:21">
      <c r="U38" s="22"/>
    </row>
    <row r="39" spans="21:21">
      <c r="U39" s="22"/>
    </row>
    <row r="40" spans="21:21">
      <c r="U40" s="22"/>
    </row>
    <row r="41" spans="21:21">
      <c r="U41" s="22"/>
    </row>
    <row r="42" spans="21:21">
      <c r="U42" s="22"/>
    </row>
    <row r="43" spans="21:21">
      <c r="U43" s="22"/>
    </row>
    <row r="44" spans="21:21">
      <c r="U44" s="22"/>
    </row>
    <row r="45" spans="21:21">
      <c r="U45" s="22"/>
    </row>
    <row r="46" spans="21:21">
      <c r="U46" s="22"/>
    </row>
    <row r="47" spans="21:21">
      <c r="U47" s="22"/>
    </row>
    <row r="48" spans="21:21">
      <c r="U48" s="22"/>
    </row>
    <row r="49" spans="21:21">
      <c r="U49" s="22"/>
    </row>
    <row r="50" spans="21:21">
      <c r="U50" s="22"/>
    </row>
    <row r="51" spans="21:21">
      <c r="U51" s="22"/>
    </row>
    <row r="52" spans="21:21">
      <c r="U52" s="22"/>
    </row>
    <row r="53" spans="21:21">
      <c r="U53" s="22"/>
    </row>
    <row r="54" spans="21:21">
      <c r="U54" s="22"/>
    </row>
    <row r="55" spans="21:21">
      <c r="U55" s="22"/>
    </row>
    <row r="59" spans="21:21">
      <c r="U59" s="19"/>
    </row>
  </sheetData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59"/>
  <sheetViews>
    <sheetView zoomScale="70" zoomScaleNormal="70" workbookViewId="0">
      <pane xSplit="1" topLeftCell="O1" activePane="topRight" state="frozen"/>
      <selection pane="topRight" activeCell="S20" sqref="S20"/>
    </sheetView>
  </sheetViews>
  <sheetFormatPr defaultColWidth="9.21875" defaultRowHeight="14.4"/>
  <cols>
    <col min="1" max="1" width="9.21875" style="1"/>
    <col min="2" max="3" width="10"/>
    <col min="5" max="5" width="10"/>
    <col min="6" max="6" width="11.21875"/>
    <col min="7" max="7" width="10"/>
    <col min="8" max="8" width="11.21875"/>
    <col min="9" max="9" width="10"/>
    <col min="11" max="11" width="10"/>
    <col min="13" max="14" width="10"/>
    <col min="16" max="16" width="10"/>
    <col min="22" max="22" width="9.21875" style="18" customWidth="1"/>
  </cols>
  <sheetData>
    <row r="1" spans="1:22" s="1" customFormat="1">
      <c r="A1" s="1" t="s">
        <v>0</v>
      </c>
      <c r="B1" s="1" t="s">
        <v>3</v>
      </c>
      <c r="C1" s="1" t="s">
        <v>5</v>
      </c>
      <c r="D1" s="1" t="s">
        <v>79</v>
      </c>
      <c r="E1" s="1" t="s">
        <v>80</v>
      </c>
      <c r="F1" s="1" t="s">
        <v>73</v>
      </c>
      <c r="G1" s="1" t="s">
        <v>16</v>
      </c>
      <c r="H1" s="1" t="s">
        <v>17</v>
      </c>
      <c r="I1" s="1" t="s">
        <v>81</v>
      </c>
      <c r="J1" s="1" t="s">
        <v>60</v>
      </c>
      <c r="K1" s="1" t="s">
        <v>23</v>
      </c>
      <c r="L1" s="1" t="s">
        <v>29</v>
      </c>
      <c r="M1" s="1" t="s">
        <v>30</v>
      </c>
      <c r="N1" s="1" t="s">
        <v>32</v>
      </c>
      <c r="O1" s="1" t="s">
        <v>52</v>
      </c>
      <c r="P1" s="1" t="s">
        <v>37</v>
      </c>
      <c r="Q1" t="s">
        <v>66</v>
      </c>
      <c r="R1" t="s">
        <v>67</v>
      </c>
      <c r="S1" s="4" t="s">
        <v>68</v>
      </c>
      <c r="T1" s="5" t="s">
        <v>69</v>
      </c>
      <c r="U1" s="24" t="s">
        <v>70</v>
      </c>
      <c r="V1" s="20" t="s">
        <v>58</v>
      </c>
    </row>
    <row r="2" spans="1:22">
      <c r="A2" s="1" t="s">
        <v>3</v>
      </c>
      <c r="C2" s="3">
        <v>37029</v>
      </c>
      <c r="G2" s="3">
        <v>37029</v>
      </c>
      <c r="H2" s="3">
        <v>37029</v>
      </c>
      <c r="K2" s="3">
        <v>37029</v>
      </c>
      <c r="Q2">
        <f>COUNTA(B2:P2)</f>
        <v>4</v>
      </c>
      <c r="R2">
        <f ca="1">Q2-T2-U2</f>
        <v>0</v>
      </c>
      <c r="S2">
        <f ca="1">CountCellsByColor($B2:$P2,S$1)</f>
        <v>0</v>
      </c>
      <c r="T2">
        <f t="shared" ref="T2:U16" ca="1" si="0">CountCellsByColor($B2:$P2,T$1)</f>
        <v>4</v>
      </c>
      <c r="U2">
        <f t="shared" ca="1" si="0"/>
        <v>0</v>
      </c>
      <c r="V2" s="17">
        <f ca="1">(R2-MIN(R$2:R$16))/(MAX(R$2:R$16)-MIN(R$2:R$16))</f>
        <v>0</v>
      </c>
    </row>
    <row r="3" spans="1:22">
      <c r="A3" s="1" t="s">
        <v>5</v>
      </c>
      <c r="B3" s="3">
        <v>37029</v>
      </c>
      <c r="G3" s="3">
        <v>37029</v>
      </c>
      <c r="H3" s="2">
        <v>37705</v>
      </c>
      <c r="Q3">
        <f t="shared" ref="Q3:Q16" si="1">COUNTA(B3:P3)</f>
        <v>3</v>
      </c>
      <c r="R3">
        <f t="shared" ref="R3:R16" ca="1" si="2">Q3-T3-U3</f>
        <v>1</v>
      </c>
      <c r="S3">
        <f t="shared" ref="S3:S16" ca="1" si="3">CountCellsByColor($B3:$P3,S$1)</f>
        <v>0</v>
      </c>
      <c r="T3">
        <f t="shared" ca="1" si="0"/>
        <v>2</v>
      </c>
      <c r="U3">
        <f t="shared" ca="1" si="0"/>
        <v>0</v>
      </c>
      <c r="V3" s="17">
        <f t="shared" ref="V3:V16" ca="1" si="4">(R3-MIN(R$2:R$16))/(MAX(R$2:R$16)-MIN(R$2:R$16))</f>
        <v>1</v>
      </c>
    </row>
    <row r="4" spans="1:22">
      <c r="A4" s="1" t="s">
        <v>79</v>
      </c>
      <c r="Q4">
        <f t="shared" si="1"/>
        <v>0</v>
      </c>
      <c r="R4">
        <f t="shared" ca="1" si="2"/>
        <v>0</v>
      </c>
      <c r="S4">
        <f t="shared" ca="1" si="3"/>
        <v>0</v>
      </c>
      <c r="T4">
        <f t="shared" ca="1" si="0"/>
        <v>0</v>
      </c>
      <c r="U4">
        <f t="shared" ca="1" si="0"/>
        <v>0</v>
      </c>
      <c r="V4" s="17">
        <f t="shared" ca="1" si="4"/>
        <v>0</v>
      </c>
    </row>
    <row r="5" spans="1:22">
      <c r="A5" s="1" t="s">
        <v>80</v>
      </c>
      <c r="G5" s="3">
        <v>35738</v>
      </c>
      <c r="Q5">
        <f t="shared" si="1"/>
        <v>1</v>
      </c>
      <c r="R5">
        <f t="shared" ca="1" si="2"/>
        <v>0</v>
      </c>
      <c r="S5">
        <f t="shared" ca="1" si="3"/>
        <v>0</v>
      </c>
      <c r="T5">
        <f t="shared" ca="1" si="0"/>
        <v>1</v>
      </c>
      <c r="U5">
        <f t="shared" ca="1" si="0"/>
        <v>0</v>
      </c>
      <c r="V5" s="17">
        <f t="shared" ca="1" si="4"/>
        <v>0</v>
      </c>
    </row>
    <row r="6" spans="1:22">
      <c r="A6" s="1" t="s">
        <v>73</v>
      </c>
      <c r="H6" s="3">
        <v>37550</v>
      </c>
      <c r="K6" s="3">
        <v>38121</v>
      </c>
      <c r="Q6">
        <f t="shared" si="1"/>
        <v>2</v>
      </c>
      <c r="R6">
        <f t="shared" ca="1" si="2"/>
        <v>0</v>
      </c>
      <c r="S6">
        <f t="shared" ca="1" si="3"/>
        <v>0</v>
      </c>
      <c r="T6">
        <f t="shared" ca="1" si="0"/>
        <v>2</v>
      </c>
      <c r="U6">
        <f t="shared" ca="1" si="0"/>
        <v>0</v>
      </c>
      <c r="V6" s="17">
        <f t="shared" ca="1" si="4"/>
        <v>0</v>
      </c>
    </row>
    <row r="7" spans="1:22">
      <c r="A7" s="1" t="s">
        <v>16</v>
      </c>
      <c r="B7" s="3">
        <v>37029</v>
      </c>
      <c r="C7" s="3">
        <v>37029</v>
      </c>
      <c r="E7" s="3">
        <v>35738</v>
      </c>
      <c r="H7" s="3">
        <v>37026</v>
      </c>
      <c r="K7" s="2"/>
      <c r="Q7">
        <f t="shared" si="1"/>
        <v>4</v>
      </c>
      <c r="R7">
        <f t="shared" ca="1" si="2"/>
        <v>0</v>
      </c>
      <c r="S7">
        <f t="shared" ca="1" si="3"/>
        <v>0</v>
      </c>
      <c r="T7">
        <f t="shared" ca="1" si="0"/>
        <v>4</v>
      </c>
      <c r="U7">
        <f t="shared" ca="1" si="0"/>
        <v>0</v>
      </c>
      <c r="V7" s="17">
        <f t="shared" ca="1" si="4"/>
        <v>0</v>
      </c>
    </row>
    <row r="8" spans="1:22">
      <c r="A8" s="1" t="s">
        <v>17</v>
      </c>
      <c r="B8" s="3">
        <v>37029</v>
      </c>
      <c r="C8" s="2">
        <v>37705</v>
      </c>
      <c r="F8" s="3">
        <v>37550</v>
      </c>
      <c r="G8" s="3">
        <v>37026</v>
      </c>
      <c r="K8" s="3">
        <v>37029</v>
      </c>
      <c r="Q8">
        <f t="shared" si="1"/>
        <v>5</v>
      </c>
      <c r="R8">
        <f t="shared" ca="1" si="2"/>
        <v>1</v>
      </c>
      <c r="S8">
        <f t="shared" ca="1" si="3"/>
        <v>0</v>
      </c>
      <c r="T8">
        <f t="shared" ca="1" si="0"/>
        <v>4</v>
      </c>
      <c r="U8">
        <f t="shared" ca="1" si="0"/>
        <v>0</v>
      </c>
      <c r="V8" s="17">
        <f t="shared" ca="1" si="4"/>
        <v>1</v>
      </c>
    </row>
    <row r="9" spans="1:22">
      <c r="A9" s="1" t="s">
        <v>81</v>
      </c>
      <c r="K9" s="2"/>
      <c r="Q9">
        <f t="shared" si="1"/>
        <v>0</v>
      </c>
      <c r="R9">
        <f t="shared" ca="1" si="2"/>
        <v>0</v>
      </c>
      <c r="S9">
        <f t="shared" ca="1" si="3"/>
        <v>0</v>
      </c>
      <c r="T9">
        <f t="shared" ca="1" si="0"/>
        <v>0</v>
      </c>
      <c r="U9">
        <f t="shared" ca="1" si="0"/>
        <v>0</v>
      </c>
      <c r="V9" s="17">
        <f t="shared" ca="1" si="4"/>
        <v>0</v>
      </c>
    </row>
    <row r="10" spans="1:22">
      <c r="A10" s="1" t="s">
        <v>47</v>
      </c>
      <c r="Q10">
        <f t="shared" si="1"/>
        <v>0</v>
      </c>
      <c r="R10">
        <f t="shared" ca="1" si="2"/>
        <v>0</v>
      </c>
      <c r="S10">
        <f t="shared" ca="1" si="3"/>
        <v>0</v>
      </c>
      <c r="T10">
        <f t="shared" ca="1" si="0"/>
        <v>0</v>
      </c>
      <c r="U10">
        <f t="shared" ca="1" si="0"/>
        <v>0</v>
      </c>
      <c r="V10" s="17">
        <f t="shared" ca="1" si="4"/>
        <v>0</v>
      </c>
    </row>
    <row r="11" spans="1:22">
      <c r="A11" s="1" t="s">
        <v>23</v>
      </c>
      <c r="B11" s="3">
        <v>37029</v>
      </c>
      <c r="F11" s="3">
        <v>38121</v>
      </c>
      <c r="G11" s="2"/>
      <c r="H11" s="3">
        <v>37029</v>
      </c>
      <c r="I11" s="2"/>
      <c r="N11" s="3">
        <v>38454</v>
      </c>
      <c r="Q11">
        <f t="shared" si="1"/>
        <v>4</v>
      </c>
      <c r="R11">
        <f t="shared" ca="1" si="2"/>
        <v>0</v>
      </c>
      <c r="S11">
        <f t="shared" ca="1" si="3"/>
        <v>0</v>
      </c>
      <c r="T11">
        <f t="shared" ca="1" si="0"/>
        <v>4</v>
      </c>
      <c r="U11">
        <f t="shared" ca="1" si="0"/>
        <v>0</v>
      </c>
      <c r="V11" s="17">
        <f t="shared" ca="1" si="4"/>
        <v>0</v>
      </c>
    </row>
    <row r="12" spans="1:22">
      <c r="A12" s="1" t="s">
        <v>29</v>
      </c>
      <c r="Q12">
        <f t="shared" si="1"/>
        <v>0</v>
      </c>
      <c r="R12">
        <f t="shared" ca="1" si="2"/>
        <v>0</v>
      </c>
      <c r="S12">
        <f t="shared" ca="1" si="3"/>
        <v>0</v>
      </c>
      <c r="T12">
        <f t="shared" ca="1" si="0"/>
        <v>0</v>
      </c>
      <c r="U12">
        <f t="shared" ca="1" si="0"/>
        <v>0</v>
      </c>
      <c r="V12" s="17">
        <f t="shared" ca="1" si="4"/>
        <v>0</v>
      </c>
    </row>
    <row r="13" spans="1:22">
      <c r="A13" s="1" t="s">
        <v>30</v>
      </c>
      <c r="Q13">
        <f t="shared" si="1"/>
        <v>0</v>
      </c>
      <c r="R13">
        <f t="shared" ca="1" si="2"/>
        <v>0</v>
      </c>
      <c r="S13">
        <f t="shared" ca="1" si="3"/>
        <v>0</v>
      </c>
      <c r="T13">
        <f t="shared" ca="1" si="0"/>
        <v>0</v>
      </c>
      <c r="U13">
        <f t="shared" ca="1" si="0"/>
        <v>0</v>
      </c>
      <c r="V13" s="17">
        <f t="shared" ca="1" si="4"/>
        <v>0</v>
      </c>
    </row>
    <row r="14" spans="1:22">
      <c r="A14" s="1" t="s">
        <v>32</v>
      </c>
      <c r="K14" s="3">
        <v>38454</v>
      </c>
      <c r="Q14">
        <f t="shared" si="1"/>
        <v>1</v>
      </c>
      <c r="R14">
        <f t="shared" ca="1" si="2"/>
        <v>0</v>
      </c>
      <c r="S14">
        <f t="shared" ca="1" si="3"/>
        <v>0</v>
      </c>
      <c r="T14">
        <f t="shared" ca="1" si="0"/>
        <v>1</v>
      </c>
      <c r="U14">
        <f t="shared" ca="1" si="0"/>
        <v>0</v>
      </c>
      <c r="V14" s="17">
        <f t="shared" ca="1" si="4"/>
        <v>0</v>
      </c>
    </row>
    <row r="15" spans="1:22">
      <c r="A15" s="1" t="s">
        <v>52</v>
      </c>
      <c r="Q15">
        <f t="shared" si="1"/>
        <v>0</v>
      </c>
      <c r="R15">
        <f t="shared" ca="1" si="2"/>
        <v>0</v>
      </c>
      <c r="S15">
        <f t="shared" ca="1" si="3"/>
        <v>0</v>
      </c>
      <c r="T15">
        <f t="shared" ca="1" si="0"/>
        <v>0</v>
      </c>
      <c r="U15">
        <f t="shared" ca="1" si="0"/>
        <v>0</v>
      </c>
      <c r="V15" s="17">
        <f t="shared" ca="1" si="4"/>
        <v>0</v>
      </c>
    </row>
    <row r="16" spans="1:22">
      <c r="A16" s="1" t="s">
        <v>37</v>
      </c>
      <c r="Q16">
        <f t="shared" si="1"/>
        <v>0</v>
      </c>
      <c r="R16">
        <f t="shared" ca="1" si="2"/>
        <v>0</v>
      </c>
      <c r="S16">
        <f t="shared" ca="1" si="3"/>
        <v>0</v>
      </c>
      <c r="T16">
        <f t="shared" ca="1" si="0"/>
        <v>0</v>
      </c>
      <c r="U16">
        <f t="shared" ca="1" si="0"/>
        <v>0</v>
      </c>
      <c r="V16" s="17">
        <f t="shared" ca="1" si="4"/>
        <v>0</v>
      </c>
    </row>
    <row r="17" spans="1:22">
      <c r="A17" s="1" t="s">
        <v>54</v>
      </c>
      <c r="V17" s="22"/>
    </row>
    <row r="18" spans="1:22">
      <c r="V18" s="22"/>
    </row>
    <row r="19" spans="1:22">
      <c r="V19" s="22"/>
    </row>
    <row r="20" spans="1:22">
      <c r="V20" s="22"/>
    </row>
    <row r="21" spans="1:22">
      <c r="V21" s="22"/>
    </row>
    <row r="22" spans="1:22">
      <c r="V22" s="22"/>
    </row>
    <row r="23" spans="1:22">
      <c r="V23" s="22"/>
    </row>
    <row r="24" spans="1:22">
      <c r="V24" s="22"/>
    </row>
    <row r="25" spans="1:22">
      <c r="V25" s="22"/>
    </row>
    <row r="26" spans="1:22">
      <c r="V26" s="22"/>
    </row>
    <row r="27" spans="1:22">
      <c r="V27" s="22"/>
    </row>
    <row r="28" spans="1:22">
      <c r="V28" s="22"/>
    </row>
    <row r="29" spans="1:22">
      <c r="V29" s="22"/>
    </row>
    <row r="30" spans="1:22">
      <c r="V30" s="22"/>
    </row>
    <row r="31" spans="1:22">
      <c r="V31" s="22"/>
    </row>
    <row r="32" spans="1:22">
      <c r="V32" s="22"/>
    </row>
    <row r="33" spans="22:22">
      <c r="V33" s="22"/>
    </row>
    <row r="34" spans="22:22">
      <c r="V34" s="22"/>
    </row>
    <row r="35" spans="22:22">
      <c r="V35" s="22"/>
    </row>
    <row r="36" spans="22:22">
      <c r="V36" s="22"/>
    </row>
    <row r="37" spans="22:22">
      <c r="V37" s="22"/>
    </row>
    <row r="38" spans="22:22">
      <c r="V38" s="22"/>
    </row>
    <row r="39" spans="22:22">
      <c r="V39" s="22"/>
    </row>
    <row r="40" spans="22:22">
      <c r="V40" s="22"/>
    </row>
    <row r="41" spans="22:22">
      <c r="V41" s="22"/>
    </row>
    <row r="42" spans="22:22">
      <c r="V42" s="22"/>
    </row>
    <row r="43" spans="22:22">
      <c r="V43" s="22"/>
    </row>
    <row r="44" spans="22:22">
      <c r="V44" s="22"/>
    </row>
    <row r="45" spans="22:22">
      <c r="V45" s="22"/>
    </row>
    <row r="46" spans="22:22">
      <c r="V46" s="22"/>
    </row>
    <row r="47" spans="22:22">
      <c r="V47" s="22"/>
    </row>
    <row r="48" spans="22:22">
      <c r="V48" s="22"/>
    </row>
    <row r="49" spans="22:22">
      <c r="V49" s="22"/>
    </row>
    <row r="50" spans="22:22">
      <c r="V50" s="22"/>
    </row>
    <row r="51" spans="22:22">
      <c r="V51" s="22"/>
    </row>
    <row r="52" spans="22:22">
      <c r="V52" s="22"/>
    </row>
    <row r="53" spans="22:22">
      <c r="V53" s="22"/>
    </row>
    <row r="54" spans="22:22">
      <c r="V54" s="22"/>
    </row>
    <row r="55" spans="22:22">
      <c r="V55" s="22"/>
    </row>
    <row r="59" spans="22:22">
      <c r="V59" s="19"/>
    </row>
  </sheetData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59"/>
  <sheetViews>
    <sheetView zoomScale="70" zoomScaleNormal="70" workbookViewId="0">
      <selection activeCell="P2" sqref="P2"/>
    </sheetView>
  </sheetViews>
  <sheetFormatPr defaultColWidth="9.21875" defaultRowHeight="14.4"/>
  <cols>
    <col min="1" max="1" width="9.21875" style="1" customWidth="1"/>
    <col min="2" max="10" width="12.5546875" customWidth="1"/>
    <col min="11" max="11" width="12.5546875" style="15" customWidth="1"/>
    <col min="12" max="15" width="9"/>
    <col min="16" max="16" width="9.21875" style="18" customWidth="1"/>
  </cols>
  <sheetData>
    <row r="1" spans="1:17" s="1" customFormat="1">
      <c r="A1" s="1" t="s">
        <v>0</v>
      </c>
      <c r="B1" s="1" t="s">
        <v>10</v>
      </c>
      <c r="C1" s="1" t="s">
        <v>13</v>
      </c>
      <c r="D1" s="1" t="s">
        <v>14</v>
      </c>
      <c r="E1" s="1" t="s">
        <v>18</v>
      </c>
      <c r="F1" s="1" t="s">
        <v>34</v>
      </c>
      <c r="G1" s="1" t="s">
        <v>35</v>
      </c>
      <c r="H1" s="1" t="s">
        <v>61</v>
      </c>
      <c r="I1" s="1" t="s">
        <v>36</v>
      </c>
      <c r="J1" s="1" t="s">
        <v>39</v>
      </c>
      <c r="K1" s="20" t="s">
        <v>56</v>
      </c>
      <c r="L1" t="s">
        <v>67</v>
      </c>
      <c r="M1" s="4" t="s">
        <v>68</v>
      </c>
      <c r="N1" s="5" t="s">
        <v>69</v>
      </c>
      <c r="O1" s="24" t="s">
        <v>70</v>
      </c>
      <c r="P1" s="20" t="s">
        <v>58</v>
      </c>
    </row>
    <row r="2" spans="1:17">
      <c r="A2" s="1" t="s">
        <v>10</v>
      </c>
      <c r="H2" s="2"/>
      <c r="K2" s="15">
        <f>COUNTA(B2:J2)</f>
        <v>0</v>
      </c>
      <c r="L2">
        <f ca="1">K2-N2-O2</f>
        <v>0</v>
      </c>
      <c r="M2">
        <f ca="1">CountCellsByColor($B2:$J2,M$1)</f>
        <v>0</v>
      </c>
      <c r="N2">
        <f ca="1">CountCellsByColor($B2:$S2,N$1)</f>
        <v>0</v>
      </c>
      <c r="O2">
        <f ca="1">CountCellsByColor($B2:$S2,O$1)</f>
        <v>0</v>
      </c>
      <c r="P2" s="17">
        <f ca="1">(L2-MIN(L$2:L$9))/(MAX(L$2:L$9)-MIN(L$2:L$9))</f>
        <v>0</v>
      </c>
    </row>
    <row r="3" spans="1:17">
      <c r="A3" s="1" t="s">
        <v>13</v>
      </c>
      <c r="H3" s="2"/>
      <c r="J3" s="3">
        <v>37072</v>
      </c>
      <c r="K3" s="15">
        <f t="shared" ref="K3:K9" si="0">COUNTA(B3:J3)</f>
        <v>1</v>
      </c>
      <c r="L3">
        <f t="shared" ref="L3:L9" ca="1" si="1">K3-N3-O3</f>
        <v>0</v>
      </c>
      <c r="M3">
        <f t="shared" ref="M3:M9" ca="1" si="2">CountCellsByColor($B3:$J3,M$1)</f>
        <v>0</v>
      </c>
      <c r="N3">
        <f t="shared" ref="N3:O9" ca="1" si="3">CountCellsByColor($B3:$S3,N$1)</f>
        <v>1</v>
      </c>
      <c r="O3">
        <f t="shared" ca="1" si="3"/>
        <v>0</v>
      </c>
      <c r="P3" s="17">
        <f t="shared" ref="P3:P9" ca="1" si="4">(L3-MIN(L$2:L$9))/(MAX(L$2:L$9)-MIN(L$2:L$9))</f>
        <v>0</v>
      </c>
    </row>
    <row r="4" spans="1:17">
      <c r="A4" s="1" t="s">
        <v>14</v>
      </c>
      <c r="G4" s="3">
        <v>39448</v>
      </c>
      <c r="H4" s="2"/>
      <c r="I4" s="2">
        <v>36592</v>
      </c>
      <c r="K4" s="15">
        <f t="shared" si="0"/>
        <v>2</v>
      </c>
      <c r="L4">
        <f t="shared" ca="1" si="1"/>
        <v>1</v>
      </c>
      <c r="M4">
        <f t="shared" ca="1" si="2"/>
        <v>0</v>
      </c>
      <c r="N4">
        <f t="shared" ca="1" si="3"/>
        <v>1</v>
      </c>
      <c r="O4">
        <f t="shared" ca="1" si="3"/>
        <v>0</v>
      </c>
      <c r="P4" s="17">
        <f t="shared" ca="1" si="4"/>
        <v>1</v>
      </c>
    </row>
    <row r="5" spans="1:17">
      <c r="A5" s="1" t="s">
        <v>18</v>
      </c>
      <c r="H5" s="2"/>
      <c r="K5" s="15">
        <f t="shared" si="0"/>
        <v>0</v>
      </c>
      <c r="L5">
        <f t="shared" ca="1" si="1"/>
        <v>0</v>
      </c>
      <c r="M5">
        <f t="shared" ca="1" si="2"/>
        <v>0</v>
      </c>
      <c r="N5">
        <f t="shared" ca="1" si="3"/>
        <v>0</v>
      </c>
      <c r="O5">
        <f t="shared" ca="1" si="3"/>
        <v>0</v>
      </c>
      <c r="P5" s="17">
        <f t="shared" ca="1" si="4"/>
        <v>0</v>
      </c>
    </row>
    <row r="6" spans="1:17">
      <c r="A6" s="1" t="s">
        <v>34</v>
      </c>
      <c r="H6" s="2"/>
      <c r="K6" s="15">
        <f t="shared" si="0"/>
        <v>0</v>
      </c>
      <c r="L6">
        <f t="shared" ca="1" si="1"/>
        <v>0</v>
      </c>
      <c r="M6">
        <f t="shared" ca="1" si="2"/>
        <v>0</v>
      </c>
      <c r="N6">
        <f t="shared" ca="1" si="3"/>
        <v>0</v>
      </c>
      <c r="O6">
        <f t="shared" ca="1" si="3"/>
        <v>0</v>
      </c>
      <c r="P6" s="17">
        <f t="shared" ca="1" si="4"/>
        <v>0</v>
      </c>
    </row>
    <row r="7" spans="1:17">
      <c r="A7" s="1" t="s">
        <v>53</v>
      </c>
      <c r="B7" s="2"/>
      <c r="C7" s="2"/>
      <c r="D7" s="2"/>
      <c r="E7" s="2"/>
      <c r="F7" s="2"/>
      <c r="G7" s="2"/>
      <c r="H7" s="2"/>
      <c r="I7" s="2"/>
      <c r="J7" s="2"/>
      <c r="K7" s="15">
        <f t="shared" si="0"/>
        <v>0</v>
      </c>
      <c r="L7">
        <f t="shared" ca="1" si="1"/>
        <v>0</v>
      </c>
      <c r="M7">
        <f t="shared" ca="1" si="2"/>
        <v>0</v>
      </c>
      <c r="N7">
        <f t="shared" ca="1" si="3"/>
        <v>0</v>
      </c>
      <c r="O7">
        <f t="shared" ca="1" si="3"/>
        <v>0</v>
      </c>
      <c r="P7" s="17">
        <f t="shared" ca="1" si="4"/>
        <v>0</v>
      </c>
    </row>
    <row r="8" spans="1:17">
      <c r="A8" s="1" t="s">
        <v>36</v>
      </c>
      <c r="D8" s="2">
        <v>36592</v>
      </c>
      <c r="H8" s="2"/>
      <c r="K8" s="15">
        <f t="shared" si="0"/>
        <v>1</v>
      </c>
      <c r="L8">
        <f t="shared" ca="1" si="1"/>
        <v>1</v>
      </c>
      <c r="M8">
        <f t="shared" ca="1" si="2"/>
        <v>0</v>
      </c>
      <c r="N8">
        <f t="shared" ca="1" si="3"/>
        <v>0</v>
      </c>
      <c r="O8">
        <f t="shared" ca="1" si="3"/>
        <v>0</v>
      </c>
      <c r="P8" s="17">
        <f t="shared" ca="1" si="4"/>
        <v>1</v>
      </c>
    </row>
    <row r="9" spans="1:17">
      <c r="A9" s="1" t="s">
        <v>39</v>
      </c>
      <c r="C9" s="3">
        <v>37072</v>
      </c>
      <c r="G9" s="3">
        <v>36654</v>
      </c>
      <c r="H9" s="2"/>
      <c r="K9" s="15">
        <f t="shared" si="0"/>
        <v>2</v>
      </c>
      <c r="L9">
        <f t="shared" ca="1" si="1"/>
        <v>0</v>
      </c>
      <c r="M9">
        <f t="shared" ca="1" si="2"/>
        <v>0</v>
      </c>
      <c r="N9">
        <f t="shared" ca="1" si="3"/>
        <v>2</v>
      </c>
      <c r="O9">
        <f t="shared" ca="1" si="3"/>
        <v>0</v>
      </c>
      <c r="P9" s="17">
        <f t="shared" ca="1" si="4"/>
        <v>0</v>
      </c>
    </row>
    <row r="10" spans="1:17">
      <c r="A10" s="1" t="s">
        <v>54</v>
      </c>
      <c r="H10" s="2"/>
      <c r="N10" s="7"/>
      <c r="O10" s="7"/>
      <c r="P10" s="22"/>
      <c r="Q10" s="7"/>
    </row>
    <row r="11" spans="1:17">
      <c r="H11" s="2"/>
      <c r="N11" s="7"/>
      <c r="O11" s="7"/>
      <c r="P11" s="22"/>
      <c r="Q11" s="7"/>
    </row>
    <row r="12" spans="1:17">
      <c r="H12" s="2"/>
      <c r="N12" s="7"/>
      <c r="O12" s="7"/>
      <c r="P12" s="22"/>
      <c r="Q12" s="7"/>
    </row>
    <row r="13" spans="1:17">
      <c r="H13" s="2"/>
      <c r="N13" s="7"/>
      <c r="O13" s="7"/>
      <c r="P13" s="22"/>
      <c r="Q13" s="7"/>
    </row>
    <row r="14" spans="1:17">
      <c r="N14" s="7"/>
      <c r="O14" s="7"/>
      <c r="P14" s="22"/>
      <c r="Q14" s="7"/>
    </row>
    <row r="15" spans="1:17">
      <c r="N15" s="7"/>
      <c r="O15" s="7"/>
      <c r="P15" s="22"/>
      <c r="Q15" s="7"/>
    </row>
    <row r="16" spans="1:17">
      <c r="N16" s="7"/>
      <c r="O16" s="7"/>
      <c r="P16" s="22"/>
      <c r="Q16" s="7"/>
    </row>
    <row r="17" spans="14:17">
      <c r="N17" s="7"/>
      <c r="O17" s="7"/>
      <c r="P17" s="22"/>
      <c r="Q17" s="7"/>
    </row>
    <row r="18" spans="14:17">
      <c r="N18" s="7"/>
      <c r="O18" s="7"/>
      <c r="P18" s="22"/>
      <c r="Q18" s="7"/>
    </row>
    <row r="19" spans="14:17">
      <c r="N19" s="7"/>
      <c r="O19" s="7"/>
      <c r="P19" s="22"/>
      <c r="Q19" s="7"/>
    </row>
    <row r="20" spans="14:17">
      <c r="P20" s="22"/>
    </row>
    <row r="21" spans="14:17">
      <c r="P21" s="22"/>
    </row>
    <row r="22" spans="14:17">
      <c r="P22" s="22"/>
    </row>
    <row r="23" spans="14:17">
      <c r="P23" s="22"/>
    </row>
    <row r="24" spans="14:17">
      <c r="P24" s="22"/>
    </row>
    <row r="25" spans="14:17">
      <c r="P25" s="22"/>
    </row>
    <row r="26" spans="14:17">
      <c r="P26" s="22"/>
    </row>
    <row r="27" spans="14:17">
      <c r="P27" s="22"/>
    </row>
    <row r="28" spans="14:17">
      <c r="P28" s="22"/>
    </row>
    <row r="29" spans="14:17">
      <c r="P29" s="22"/>
    </row>
    <row r="30" spans="14:17">
      <c r="P30" s="22"/>
    </row>
    <row r="31" spans="14:17">
      <c r="P31" s="22"/>
    </row>
    <row r="32" spans="14:17">
      <c r="P32" s="22"/>
    </row>
    <row r="33" spans="16:16">
      <c r="P33" s="22"/>
    </row>
    <row r="34" spans="16:16">
      <c r="P34" s="22"/>
    </row>
    <row r="35" spans="16:16">
      <c r="P35" s="22"/>
    </row>
    <row r="36" spans="16:16">
      <c r="P36" s="22"/>
    </row>
    <row r="37" spans="16:16">
      <c r="P37" s="22"/>
    </row>
    <row r="38" spans="16:16">
      <c r="P38" s="22"/>
    </row>
    <row r="39" spans="16:16">
      <c r="P39" s="22"/>
    </row>
    <row r="40" spans="16:16">
      <c r="P40" s="22"/>
    </row>
    <row r="41" spans="16:16">
      <c r="P41" s="22"/>
    </row>
    <row r="42" spans="16:16">
      <c r="P42" s="22"/>
    </row>
    <row r="43" spans="16:16">
      <c r="P43" s="22"/>
    </row>
    <row r="44" spans="16:16">
      <c r="P44" s="22"/>
    </row>
    <row r="45" spans="16:16">
      <c r="P45" s="22"/>
    </row>
    <row r="46" spans="16:16">
      <c r="P46" s="22"/>
    </row>
    <row r="47" spans="16:16">
      <c r="P47" s="22"/>
    </row>
    <row r="48" spans="16:16">
      <c r="P48" s="22"/>
    </row>
    <row r="49" spans="16:16">
      <c r="P49" s="22"/>
    </row>
    <row r="50" spans="16:16">
      <c r="P50" s="22"/>
    </row>
    <row r="51" spans="16:16">
      <c r="P51" s="22"/>
    </row>
    <row r="52" spans="16:16">
      <c r="P52" s="22"/>
    </row>
    <row r="53" spans="16:16">
      <c r="P53" s="22"/>
    </row>
    <row r="54" spans="16:16">
      <c r="P54" s="22"/>
    </row>
    <row r="55" spans="16:16">
      <c r="P55" s="22"/>
    </row>
    <row r="59" spans="16:16">
      <c r="P59" s="19"/>
    </row>
  </sheetData>
  <pageMargins left="0.75" right="0.75" top="1" bottom="1" header="0.51180555555555596" footer="0.5118055555555559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60"/>
  <sheetViews>
    <sheetView zoomScale="70" zoomScaleNormal="70" workbookViewId="0">
      <selection activeCell="U24" sqref="U24"/>
    </sheetView>
  </sheetViews>
  <sheetFormatPr defaultColWidth="9.21875" defaultRowHeight="14.4"/>
  <cols>
    <col min="1" max="1" width="9.21875" style="1"/>
    <col min="2" max="3" width="10"/>
    <col min="4" max="4" width="11.21875"/>
    <col min="6" max="7" width="11.21875"/>
    <col min="8" max="9" width="10"/>
    <col min="11" max="11" width="10"/>
    <col min="12" max="12" width="11.21875"/>
    <col min="13" max="15" width="10"/>
    <col min="16" max="16" width="11.21875"/>
    <col min="17" max="17" width="10.44140625" style="7" bestFit="1" customWidth="1"/>
    <col min="23" max="23" width="9.21875" style="18"/>
  </cols>
  <sheetData>
    <row r="1" spans="1:23" s="1" customFormat="1">
      <c r="A1" s="1" t="s">
        <v>0</v>
      </c>
      <c r="B1" s="1" t="s">
        <v>2</v>
      </c>
      <c r="C1" s="1" t="s">
        <v>4</v>
      </c>
      <c r="D1" s="1" t="s">
        <v>78</v>
      </c>
      <c r="E1" s="1" t="s">
        <v>19</v>
      </c>
      <c r="F1" s="1" t="s">
        <v>21</v>
      </c>
      <c r="G1" s="1" t="s">
        <v>22</v>
      </c>
      <c r="H1" s="1" t="s">
        <v>25</v>
      </c>
      <c r="I1" s="1" t="s">
        <v>27</v>
      </c>
      <c r="J1" s="1" t="s">
        <v>28</v>
      </c>
      <c r="K1" s="1" t="s">
        <v>33</v>
      </c>
      <c r="L1" s="1" t="s">
        <v>35</v>
      </c>
      <c r="M1" s="1" t="s">
        <v>77</v>
      </c>
      <c r="N1" s="1" t="s">
        <v>76</v>
      </c>
      <c r="O1" s="1" t="s">
        <v>40</v>
      </c>
      <c r="P1" s="1" t="s">
        <v>41</v>
      </c>
      <c r="Q1" s="26" t="s">
        <v>9</v>
      </c>
      <c r="R1" t="s">
        <v>66</v>
      </c>
      <c r="S1" t="s">
        <v>67</v>
      </c>
      <c r="T1" s="4" t="s">
        <v>68</v>
      </c>
      <c r="U1" s="5" t="s">
        <v>69</v>
      </c>
      <c r="V1" s="24" t="s">
        <v>70</v>
      </c>
      <c r="W1" s="20" t="s">
        <v>58</v>
      </c>
    </row>
    <row r="2" spans="1:23">
      <c r="A2" s="1" t="s">
        <v>2</v>
      </c>
      <c r="B2" s="2"/>
      <c r="L2" s="3">
        <v>38400</v>
      </c>
      <c r="R2">
        <f>COUNTA(B2:Q2)</f>
        <v>1</v>
      </c>
      <c r="S2">
        <f ca="1">R2-U2-V2</f>
        <v>0</v>
      </c>
      <c r="T2">
        <f ca="1">CountCellsByColor($B2:$Q2,T$1)</f>
        <v>0</v>
      </c>
      <c r="U2">
        <f ca="1">CountCellsByColor($B2:$Q2,U$1)</f>
        <v>1</v>
      </c>
      <c r="V2">
        <f ca="1">CountCellsByColor($B2:$Q2,V$1)</f>
        <v>0</v>
      </c>
      <c r="W2" s="17">
        <f ca="1">(S2-MIN(S$2:S$17))/(MAX(S$2:S$17)-MIN(S$2:S$17))</f>
        <v>0</v>
      </c>
    </row>
    <row r="3" spans="1:23">
      <c r="A3" s="1" t="s">
        <v>4</v>
      </c>
      <c r="H3" s="3">
        <v>38581</v>
      </c>
      <c r="P3" s="5" t="s">
        <v>43</v>
      </c>
      <c r="Q3" s="27"/>
      <c r="R3">
        <f t="shared" ref="R3:R16" si="0">COUNTA(B3:Q3)</f>
        <v>2</v>
      </c>
      <c r="S3">
        <f t="shared" ref="S3:S16" ca="1" si="1">R3-U3-V3</f>
        <v>0</v>
      </c>
      <c r="T3">
        <f t="shared" ref="T3:V16" ca="1" si="2">CountCellsByColor($B3:$Q3,T$1)</f>
        <v>0</v>
      </c>
      <c r="U3">
        <f t="shared" ca="1" si="2"/>
        <v>2</v>
      </c>
      <c r="V3">
        <f t="shared" ca="1" si="2"/>
        <v>0</v>
      </c>
      <c r="W3" s="17">
        <f t="shared" ref="W3:W16" ca="1" si="3">(S3-MIN(S$2:S$17))/(MAX(S$2:S$17)-MIN(S$2:S$17))</f>
        <v>0</v>
      </c>
    </row>
    <row r="4" spans="1:23">
      <c r="A4" s="1" t="s">
        <v>78</v>
      </c>
      <c r="L4" s="3">
        <v>38230</v>
      </c>
      <c r="R4">
        <f t="shared" si="0"/>
        <v>1</v>
      </c>
      <c r="S4">
        <f t="shared" ca="1" si="1"/>
        <v>0</v>
      </c>
      <c r="T4">
        <f t="shared" ca="1" si="2"/>
        <v>0</v>
      </c>
      <c r="U4">
        <f t="shared" ca="1" si="2"/>
        <v>1</v>
      </c>
      <c r="V4">
        <f t="shared" ca="1" si="2"/>
        <v>0</v>
      </c>
      <c r="W4" s="17">
        <f t="shared" ca="1" si="3"/>
        <v>0</v>
      </c>
    </row>
    <row r="5" spans="1:23">
      <c r="A5" s="1" t="s">
        <v>59</v>
      </c>
      <c r="R5">
        <f t="shared" si="0"/>
        <v>0</v>
      </c>
      <c r="S5">
        <f t="shared" ca="1" si="1"/>
        <v>0</v>
      </c>
      <c r="T5">
        <f t="shared" ca="1" si="2"/>
        <v>0</v>
      </c>
      <c r="U5">
        <f t="shared" ca="1" si="2"/>
        <v>0</v>
      </c>
      <c r="V5">
        <f t="shared" ca="1" si="2"/>
        <v>0</v>
      </c>
      <c r="W5" s="17">
        <f t="shared" ca="1" si="3"/>
        <v>0</v>
      </c>
    </row>
    <row r="6" spans="1:23">
      <c r="A6" s="1" t="s">
        <v>21</v>
      </c>
      <c r="H6" s="2">
        <v>38142</v>
      </c>
      <c r="L6" s="3">
        <v>39064</v>
      </c>
      <c r="R6">
        <f t="shared" si="0"/>
        <v>2</v>
      </c>
      <c r="S6">
        <f t="shared" ca="1" si="1"/>
        <v>1</v>
      </c>
      <c r="T6">
        <f t="shared" ca="1" si="2"/>
        <v>0</v>
      </c>
      <c r="U6">
        <f t="shared" ca="1" si="2"/>
        <v>1</v>
      </c>
      <c r="V6">
        <f t="shared" ca="1" si="2"/>
        <v>0</v>
      </c>
      <c r="W6" s="17">
        <f t="shared" ca="1" si="3"/>
        <v>0.25</v>
      </c>
    </row>
    <row r="7" spans="1:23">
      <c r="A7" s="1" t="s">
        <v>22</v>
      </c>
      <c r="P7" s="3">
        <v>37806</v>
      </c>
      <c r="Q7" s="28"/>
      <c r="R7">
        <f t="shared" si="0"/>
        <v>1</v>
      </c>
      <c r="S7">
        <f t="shared" ca="1" si="1"/>
        <v>0</v>
      </c>
      <c r="T7">
        <f t="shared" ca="1" si="2"/>
        <v>0</v>
      </c>
      <c r="U7">
        <f t="shared" ca="1" si="2"/>
        <v>1</v>
      </c>
      <c r="V7">
        <f t="shared" ca="1" si="2"/>
        <v>0</v>
      </c>
      <c r="W7" s="17">
        <f t="shared" ca="1" si="3"/>
        <v>0</v>
      </c>
    </row>
    <row r="8" spans="1:23">
      <c r="A8" s="1" t="s">
        <v>25</v>
      </c>
      <c r="C8" s="3">
        <v>38581</v>
      </c>
      <c r="F8" s="2">
        <v>38083</v>
      </c>
      <c r="I8" s="2">
        <v>35475</v>
      </c>
      <c r="L8" s="2">
        <v>35843</v>
      </c>
      <c r="M8" s="3">
        <v>36661</v>
      </c>
      <c r="N8" s="2">
        <v>39937</v>
      </c>
      <c r="O8" s="3">
        <v>42199</v>
      </c>
      <c r="P8" s="3">
        <v>36663</v>
      </c>
      <c r="Q8" s="3">
        <v>37029</v>
      </c>
      <c r="R8">
        <f t="shared" si="0"/>
        <v>9</v>
      </c>
      <c r="S8">
        <f t="shared" ca="1" si="1"/>
        <v>4</v>
      </c>
      <c r="T8">
        <f t="shared" ca="1" si="2"/>
        <v>0</v>
      </c>
      <c r="U8">
        <f t="shared" ca="1" si="2"/>
        <v>5</v>
      </c>
      <c r="V8">
        <f t="shared" ca="1" si="2"/>
        <v>0</v>
      </c>
      <c r="W8" s="17">
        <f t="shared" ca="1" si="3"/>
        <v>1</v>
      </c>
    </row>
    <row r="9" spans="1:23">
      <c r="A9" s="1" t="s">
        <v>27</v>
      </c>
      <c r="H9" s="2">
        <v>35475</v>
      </c>
      <c r="L9" s="2">
        <v>35556</v>
      </c>
      <c r="P9" s="3">
        <v>33128</v>
      </c>
      <c r="Q9" s="28"/>
      <c r="R9">
        <f t="shared" si="0"/>
        <v>3</v>
      </c>
      <c r="S9">
        <f t="shared" ca="1" si="1"/>
        <v>2</v>
      </c>
      <c r="T9">
        <f t="shared" ca="1" si="2"/>
        <v>0</v>
      </c>
      <c r="U9">
        <f t="shared" ca="1" si="2"/>
        <v>1</v>
      </c>
      <c r="V9">
        <f t="shared" ca="1" si="2"/>
        <v>0</v>
      </c>
      <c r="W9" s="17">
        <f t="shared" ca="1" si="3"/>
        <v>0.5</v>
      </c>
    </row>
    <row r="10" spans="1:23">
      <c r="A10" s="1" t="s">
        <v>28</v>
      </c>
      <c r="R10">
        <f t="shared" si="0"/>
        <v>0</v>
      </c>
      <c r="S10">
        <f t="shared" ca="1" si="1"/>
        <v>0</v>
      </c>
      <c r="T10">
        <f t="shared" ca="1" si="2"/>
        <v>0</v>
      </c>
      <c r="U10">
        <f t="shared" ca="1" si="2"/>
        <v>0</v>
      </c>
      <c r="V10">
        <f t="shared" ca="1" si="2"/>
        <v>0</v>
      </c>
      <c r="W10" s="17">
        <f t="shared" ca="1" si="3"/>
        <v>0</v>
      </c>
    </row>
    <row r="11" spans="1:23">
      <c r="A11" s="1" t="s">
        <v>33</v>
      </c>
      <c r="R11">
        <f t="shared" si="0"/>
        <v>0</v>
      </c>
      <c r="S11">
        <f t="shared" ca="1" si="1"/>
        <v>0</v>
      </c>
      <c r="T11">
        <f t="shared" ca="1" si="2"/>
        <v>0</v>
      </c>
      <c r="U11">
        <f t="shared" ca="1" si="2"/>
        <v>0</v>
      </c>
      <c r="V11">
        <f t="shared" ca="1" si="2"/>
        <v>0</v>
      </c>
      <c r="W11" s="17">
        <f t="shared" ca="1" si="3"/>
        <v>0</v>
      </c>
    </row>
    <row r="12" spans="1:23">
      <c r="A12" s="1" t="s">
        <v>35</v>
      </c>
      <c r="B12" s="3">
        <v>38400</v>
      </c>
      <c r="D12" s="3">
        <v>38230</v>
      </c>
      <c r="F12" s="3">
        <v>39064</v>
      </c>
      <c r="H12" s="2">
        <v>35843</v>
      </c>
      <c r="I12" s="2">
        <v>35556</v>
      </c>
      <c r="N12" s="3">
        <v>38617</v>
      </c>
      <c r="P12" s="3">
        <v>40144</v>
      </c>
      <c r="Q12" s="28"/>
      <c r="R12">
        <f t="shared" si="0"/>
        <v>7</v>
      </c>
      <c r="S12">
        <f t="shared" ca="1" si="1"/>
        <v>2</v>
      </c>
      <c r="T12">
        <f t="shared" ca="1" si="2"/>
        <v>0</v>
      </c>
      <c r="U12">
        <f t="shared" ca="1" si="2"/>
        <v>5</v>
      </c>
      <c r="V12">
        <f t="shared" ca="1" si="2"/>
        <v>0</v>
      </c>
      <c r="W12" s="17">
        <f t="shared" ca="1" si="3"/>
        <v>0.5</v>
      </c>
    </row>
    <row r="13" spans="1:23">
      <c r="A13" s="1" t="s">
        <v>77</v>
      </c>
      <c r="H13" s="3">
        <v>36661</v>
      </c>
      <c r="R13">
        <f t="shared" si="0"/>
        <v>1</v>
      </c>
      <c r="S13">
        <f t="shared" ca="1" si="1"/>
        <v>0</v>
      </c>
      <c r="T13">
        <f t="shared" ca="1" si="2"/>
        <v>0</v>
      </c>
      <c r="U13">
        <f t="shared" ca="1" si="2"/>
        <v>1</v>
      </c>
      <c r="V13">
        <f t="shared" ca="1" si="2"/>
        <v>0</v>
      </c>
      <c r="W13" s="17">
        <f t="shared" ca="1" si="3"/>
        <v>0</v>
      </c>
    </row>
    <row r="14" spans="1:23">
      <c r="A14" s="1" t="s">
        <v>76</v>
      </c>
      <c r="H14" s="2">
        <v>39937</v>
      </c>
      <c r="L14" s="3">
        <v>38617</v>
      </c>
      <c r="P14" s="3">
        <v>37805</v>
      </c>
      <c r="Q14" s="28"/>
      <c r="R14">
        <f t="shared" si="0"/>
        <v>3</v>
      </c>
      <c r="S14">
        <f t="shared" ca="1" si="1"/>
        <v>1</v>
      </c>
      <c r="T14">
        <f t="shared" ca="1" si="2"/>
        <v>0</v>
      </c>
      <c r="U14">
        <f t="shared" ca="1" si="2"/>
        <v>2</v>
      </c>
      <c r="V14">
        <f t="shared" ca="1" si="2"/>
        <v>0</v>
      </c>
      <c r="W14" s="17">
        <f t="shared" ca="1" si="3"/>
        <v>0.25</v>
      </c>
    </row>
    <row r="15" spans="1:23">
      <c r="A15" s="1" t="s">
        <v>40</v>
      </c>
      <c r="H15" s="3">
        <v>42199</v>
      </c>
      <c r="R15">
        <f t="shared" si="0"/>
        <v>1</v>
      </c>
      <c r="S15">
        <f t="shared" ca="1" si="1"/>
        <v>0</v>
      </c>
      <c r="T15">
        <f t="shared" ca="1" si="2"/>
        <v>0</v>
      </c>
      <c r="U15">
        <f t="shared" ca="1" si="2"/>
        <v>1</v>
      </c>
      <c r="V15">
        <f t="shared" ca="1" si="2"/>
        <v>0</v>
      </c>
      <c r="W15" s="17">
        <f t="shared" ca="1" si="3"/>
        <v>0</v>
      </c>
    </row>
    <row r="16" spans="1:23">
      <c r="A16" s="1" t="s">
        <v>41</v>
      </c>
      <c r="C16" s="5" t="s">
        <v>43</v>
      </c>
      <c r="G16" s="3">
        <v>37806</v>
      </c>
      <c r="H16" s="3">
        <v>36663</v>
      </c>
      <c r="I16" s="3">
        <v>33128</v>
      </c>
      <c r="L16" s="3">
        <v>40144</v>
      </c>
      <c r="N16" s="3">
        <v>37805</v>
      </c>
      <c r="R16">
        <f t="shared" si="0"/>
        <v>6</v>
      </c>
      <c r="S16">
        <f t="shared" ca="1" si="1"/>
        <v>0</v>
      </c>
      <c r="T16">
        <f t="shared" ca="1" si="2"/>
        <v>0</v>
      </c>
      <c r="U16">
        <f t="shared" ca="1" si="2"/>
        <v>6</v>
      </c>
      <c r="V16">
        <f t="shared" ca="1" si="2"/>
        <v>0</v>
      </c>
      <c r="W16" s="17">
        <f t="shared" ca="1" si="3"/>
        <v>0</v>
      </c>
    </row>
    <row r="17" spans="1:23" s="7" customFormat="1">
      <c r="A17" s="26" t="s">
        <v>9</v>
      </c>
      <c r="C17" s="27"/>
      <c r="G17" s="28"/>
      <c r="H17" s="3">
        <v>37029</v>
      </c>
      <c r="I17" s="28"/>
      <c r="L17" s="28"/>
      <c r="N17" s="28"/>
      <c r="R17">
        <f>COUNTA(B17:Q17)</f>
        <v>1</v>
      </c>
      <c r="S17">
        <f ca="1">R17-U17-V17</f>
        <v>0</v>
      </c>
      <c r="T17">
        <f ca="1">CountCellsByColor($B17:$Q17,T$1)</f>
        <v>0</v>
      </c>
      <c r="U17">
        <f ca="1">CountCellsByColor($B17:$Q17,U$1)</f>
        <v>1</v>
      </c>
      <c r="V17">
        <f ca="1">CountCellsByColor($B17:$Q17,V$1)</f>
        <v>0</v>
      </c>
      <c r="W17" s="17">
        <f ca="1">(S17-MIN(S$2:S$17))/(MAX(S$2:S$17)-MIN(S$2:S$17))</f>
        <v>0</v>
      </c>
    </row>
    <row r="18" spans="1:23">
      <c r="A18" s="1" t="s">
        <v>54</v>
      </c>
      <c r="W18" s="22"/>
    </row>
    <row r="19" spans="1:23">
      <c r="W19" s="22"/>
    </row>
    <row r="20" spans="1:23">
      <c r="W20" s="22"/>
    </row>
    <row r="21" spans="1:23">
      <c r="W21" s="22"/>
    </row>
    <row r="22" spans="1:23">
      <c r="W22" s="22"/>
    </row>
    <row r="23" spans="1:23">
      <c r="W23" s="22"/>
    </row>
    <row r="24" spans="1:23">
      <c r="W24" s="22"/>
    </row>
    <row r="25" spans="1:23">
      <c r="W25" s="22"/>
    </row>
    <row r="26" spans="1:23">
      <c r="W26" s="22"/>
    </row>
    <row r="27" spans="1:23">
      <c r="W27" s="22"/>
    </row>
    <row r="28" spans="1:23">
      <c r="W28" s="22"/>
    </row>
    <row r="29" spans="1:23">
      <c r="W29" s="22"/>
    </row>
    <row r="30" spans="1:23">
      <c r="W30" s="22"/>
    </row>
    <row r="31" spans="1:23">
      <c r="W31" s="22"/>
    </row>
    <row r="32" spans="1:23">
      <c r="W32" s="22"/>
    </row>
    <row r="33" spans="23:23">
      <c r="W33" s="22"/>
    </row>
    <row r="34" spans="23:23">
      <c r="W34" s="22"/>
    </row>
    <row r="35" spans="23:23">
      <c r="W35" s="22"/>
    </row>
    <row r="36" spans="23:23">
      <c r="W36" s="22"/>
    </row>
    <row r="37" spans="23:23">
      <c r="W37" s="22"/>
    </row>
    <row r="38" spans="23:23">
      <c r="W38" s="22"/>
    </row>
    <row r="39" spans="23:23">
      <c r="W39" s="22"/>
    </row>
    <row r="40" spans="23:23">
      <c r="W40" s="22"/>
    </row>
    <row r="41" spans="23:23">
      <c r="W41" s="22"/>
    </row>
    <row r="42" spans="23:23">
      <c r="W42" s="22"/>
    </row>
    <row r="43" spans="23:23">
      <c r="W43" s="22"/>
    </row>
    <row r="44" spans="23:23">
      <c r="W44" s="22"/>
    </row>
    <row r="45" spans="23:23">
      <c r="W45" s="22"/>
    </row>
    <row r="46" spans="23:23">
      <c r="W46" s="22"/>
    </row>
    <row r="47" spans="23:23">
      <c r="W47" s="22"/>
    </row>
    <row r="48" spans="23:23">
      <c r="W48" s="22"/>
    </row>
    <row r="49" spans="23:23">
      <c r="W49" s="22"/>
    </row>
    <row r="50" spans="23:23">
      <c r="W50" s="22"/>
    </row>
    <row r="51" spans="23:23">
      <c r="W51" s="22"/>
    </row>
    <row r="52" spans="23:23">
      <c r="W52" s="22"/>
    </row>
    <row r="53" spans="23:23">
      <c r="W53" s="22"/>
    </row>
    <row r="54" spans="23:23">
      <c r="W54" s="22"/>
    </row>
    <row r="55" spans="23:23">
      <c r="W55" s="22"/>
    </row>
    <row r="56" spans="23:23">
      <c r="W56" s="22"/>
    </row>
    <row r="60" spans="23:23">
      <c r="W60" s="19"/>
    </row>
  </sheetData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Source</vt:lpstr>
      <vt:lpstr>Intra African BITs</vt:lpstr>
      <vt:lpstr>Intra CENSAD</vt:lpstr>
      <vt:lpstr>Intra COMESAJul2018</vt:lpstr>
      <vt:lpstr>Intra EAC_Corrected</vt:lpstr>
      <vt:lpstr>Intra ECCAS</vt:lpstr>
      <vt:lpstr>Intra ECOWAS</vt:lpstr>
      <vt:lpstr>Intra IGAD</vt:lpstr>
      <vt:lpstr>Intra SADC</vt:lpstr>
      <vt:lpstr>Intra AMU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Layale Bassil</dc:creator>
  <cp:lastModifiedBy>Layale Bassil</cp:lastModifiedBy>
  <dcterms:created xsi:type="dcterms:W3CDTF">2015-06-05T18:17:00Z</dcterms:created>
  <dcterms:modified xsi:type="dcterms:W3CDTF">2019-11-21T07:25:55Z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